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720" windowHeight="7320" tabRatio="704" activeTab="0"/>
  </bookViews>
  <sheets>
    <sheet name="RGI Calculation Form" sheetId="1" r:id="rId1"/>
    <sheet name="RentScale" sheetId="2" r:id="rId2"/>
    <sheet name="Co-ops HC 1" sheetId="3" r:id="rId3"/>
    <sheet name="Co-ops HC 2" sheetId="4" r:id="rId4"/>
    <sheet name="Rent Adj" sheetId="5" r:id="rId5"/>
    <sheet name="N2 Form" sheetId="6" r:id="rId6"/>
  </sheets>
  <definedNames>
    <definedName name="_xlfn.BAHTTEXT" hidden="1">#NAME?</definedName>
    <definedName name="_xlnm.Print_Area" localSheetId="2">'Co-ops HC 1'!$A$1:$Z$48</definedName>
    <definedName name="_xlnm.Print_Area" localSheetId="3">'Co-ops HC 2'!$A$1:$Z$64</definedName>
    <definedName name="_xlnm.Print_Area" localSheetId="5">'N2 Form'!$A$1:$AB$53</definedName>
    <definedName name="_xlnm.Print_Area" localSheetId="4">'Rent Adj'!$A$1:$Z$63</definedName>
    <definedName name="_xlnm.Print_Area" localSheetId="1">'RentScale'!$A$1:$K$28</definedName>
    <definedName name="_xlnm.Print_Area" localSheetId="0">'RGI Calculation Form'!$A$33:$AA$86</definedName>
  </definedNames>
  <calcPr fullCalcOnLoad="1"/>
</workbook>
</file>

<file path=xl/comments1.xml><?xml version="1.0" encoding="utf-8"?>
<comments xmlns="http://schemas.openxmlformats.org/spreadsheetml/2006/main">
  <authors>
    <author>Cristina</author>
  </authors>
  <commentList>
    <comment ref="M2" authorId="0">
      <text>
        <r>
          <rPr>
            <b/>
            <sz val="8"/>
            <rFont val="Tahoma"/>
            <family val="0"/>
          </rPr>
          <t>Cristina:</t>
        </r>
        <r>
          <rPr>
            <sz val="8"/>
            <rFont val="Tahoma"/>
            <family val="0"/>
          </rPr>
          <t xml:space="preserve">
Enter allowance with a minus sign.</t>
        </r>
      </text>
    </comment>
  </commentList>
</comments>
</file>

<file path=xl/comments5.xml><?xml version="1.0" encoding="utf-8"?>
<comments xmlns="http://schemas.openxmlformats.org/spreadsheetml/2006/main">
  <authors>
    <author> </author>
  </authors>
  <commentList>
    <comment ref="R7" authorId="0">
      <text>
        <r>
          <rPr>
            <b/>
            <sz val="8"/>
            <rFont val="Tahoma"/>
            <family val="0"/>
          </rPr>
          <t xml:space="preserve"> Alex:
Enter the Co-op's name.</t>
        </r>
      </text>
    </comment>
    <comment ref="R8" authorId="0">
      <text>
        <r>
          <rPr>
            <b/>
            <sz val="8"/>
            <rFont val="Tahoma"/>
            <family val="0"/>
          </rPr>
          <t>Alex:
Enter Co-op's address.</t>
        </r>
        <r>
          <rPr>
            <sz val="8"/>
            <rFont val="Tahoma"/>
            <family val="0"/>
          </rPr>
          <t xml:space="preserve">
</t>
        </r>
      </text>
    </comment>
  </commentList>
</comments>
</file>

<file path=xl/sharedStrings.xml><?xml version="1.0" encoding="utf-8"?>
<sst xmlns="http://schemas.openxmlformats.org/spreadsheetml/2006/main" count="395" uniqueCount="214">
  <si>
    <t>Sub-total</t>
  </si>
  <si>
    <t>RENT CALCULATION FORM</t>
  </si>
  <si>
    <t>NAME:</t>
  </si>
  <si>
    <t xml:space="preserve">  EFFECTIVE DATE:</t>
  </si>
  <si>
    <t>Utility Scale:</t>
  </si>
  <si>
    <t>PRIMARY TENANTS:</t>
  </si>
  <si>
    <t>NAME</t>
  </si>
  <si>
    <t>INCOME SOURCE</t>
  </si>
  <si>
    <t>TOTAL MONTHLY</t>
  </si>
  <si>
    <t>TOTAL BEFORE ASSET INCOME</t>
  </si>
  <si>
    <t>ASSETS</t>
  </si>
  <si>
    <t>Amount</t>
  </si>
  <si>
    <t>Rate</t>
  </si>
  <si>
    <t>Monthly Income</t>
  </si>
  <si>
    <t>GROSS/MONTH</t>
  </si>
  <si>
    <t>AMOUNT</t>
  </si>
  <si>
    <t>(Less: $150 or $75 )</t>
  </si>
  <si>
    <t>CALCULATION</t>
  </si>
  <si>
    <t>INCOME FOR RENT</t>
  </si>
  <si>
    <t>Asset Type</t>
  </si>
  <si>
    <t>=</t>
  </si>
  <si>
    <t>SECONDARY WAGE EARNERS:</t>
  </si>
  <si>
    <t>First $1,000</t>
  </si>
  <si>
    <t>on Balance</t>
  </si>
  <si>
    <t>TOTAL RENT (SUM OF ABOVE)</t>
  </si>
  <si>
    <t>UTILITY SCALE</t>
  </si>
  <si>
    <t>FINAL RENT</t>
  </si>
  <si>
    <t>UNIT No:</t>
  </si>
  <si>
    <t>Sector Support</t>
  </si>
  <si>
    <t>SECTOR SUPPORT</t>
  </si>
  <si>
    <t>RENT AMOUNT</t>
  </si>
  <si>
    <t>Market Rent:</t>
  </si>
  <si>
    <t>For co-ops only</t>
  </si>
  <si>
    <t xml:space="preserve">Your New </t>
  </si>
  <si>
    <t>$</t>
  </si>
  <si>
    <t>Subsidy</t>
  </si>
  <si>
    <t>Others</t>
  </si>
  <si>
    <t>Signature</t>
  </si>
  <si>
    <t>Name of Person Signing</t>
  </si>
  <si>
    <t>Title</t>
  </si>
  <si>
    <r>
      <t xml:space="preserve">On the </t>
    </r>
    <r>
      <rPr>
        <b/>
        <i/>
        <sz val="10"/>
        <rFont val="Arial"/>
        <family val="2"/>
      </rPr>
      <t>first</t>
    </r>
    <r>
      <rPr>
        <sz val="10"/>
        <rFont val="Arial"/>
        <family val="2"/>
      </rPr>
      <t xml:space="preserve"> of</t>
    </r>
  </si>
  <si>
    <t>-</t>
  </si>
  <si>
    <t>Plus: Monthly Asset income (*)</t>
  </si>
  <si>
    <t>(*)</t>
  </si>
  <si>
    <t>Parking charge for</t>
  </si>
  <si>
    <t>space(s).</t>
  </si>
  <si>
    <t>Community First Developments Inc. as agent for</t>
  </si>
  <si>
    <t>PARKING SPACE(S)</t>
  </si>
  <si>
    <t>NOTICE OF HOUSING CHARGE ADJUSTMENT</t>
  </si>
  <si>
    <t>Housing</t>
  </si>
  <si>
    <t>Charge</t>
  </si>
  <si>
    <t>Your new housing charge includes the following:</t>
  </si>
  <si>
    <t>Full Housing Charge for your Unit</t>
  </si>
  <si>
    <t>Your basic housing charge which includes $</t>
  </si>
  <si>
    <t>TOTAL HOUSING CHARGE</t>
  </si>
  <si>
    <t>per month.</t>
  </si>
  <si>
    <t xml:space="preserve">, your new housing charge will be </t>
  </si>
  <si>
    <r>
      <t xml:space="preserve">To: </t>
    </r>
    <r>
      <rPr>
        <b/>
        <sz val="8"/>
        <rFont val="Arial"/>
        <family val="2"/>
      </rPr>
      <t xml:space="preserve"> </t>
    </r>
    <r>
      <rPr>
        <sz val="8"/>
        <rFont val="Arial"/>
        <family val="2"/>
      </rPr>
      <t>(Member's name and address)</t>
    </r>
  </si>
  <si>
    <t>How Your New Housing Charge is Calculated</t>
  </si>
  <si>
    <t>OTHER CHARGES</t>
  </si>
  <si>
    <t>geared-to-income housing charge plus $</t>
  </si>
  <si>
    <t>for your</t>
  </si>
  <si>
    <t xml:space="preserve">for your monthly utility </t>
  </si>
  <si>
    <t>Interest</t>
  </si>
  <si>
    <t>Date (mm/dd/yy)</t>
  </si>
  <si>
    <t xml:space="preserve"> </t>
  </si>
  <si>
    <t>,</t>
  </si>
  <si>
    <t>Member's Signature</t>
  </si>
  <si>
    <t>Date</t>
  </si>
  <si>
    <t>From:</t>
  </si>
  <si>
    <t>Prepared by</t>
  </si>
  <si>
    <t>Agreement</t>
  </si>
  <si>
    <t>UNIT CODE:</t>
  </si>
  <si>
    <t>PARKING CODE:</t>
  </si>
  <si>
    <t>No. OF SPACE(S):</t>
  </si>
  <si>
    <t>UNIT TYPE:</t>
  </si>
  <si>
    <t>N/A</t>
  </si>
  <si>
    <t>Parking Code</t>
  </si>
  <si>
    <t>PARKING CHARGE:</t>
  </si>
  <si>
    <t>CALCULATION DATE:</t>
  </si>
  <si>
    <t>Scale 1</t>
  </si>
  <si>
    <t>Benefit Unit size (number of individuals)</t>
  </si>
  <si>
    <t>Fully services rent scale</t>
  </si>
  <si>
    <t>Gross Non-Benefit threshold</t>
  </si>
  <si>
    <t>12 or more</t>
  </si>
  <si>
    <t>Scale 2</t>
  </si>
  <si>
    <t>Scale 3</t>
  </si>
  <si>
    <t>ONTARIO WORKS RENT SCALE FOR A BENEFIT</t>
  </si>
  <si>
    <t>(A) A recipient with no spouse or same-sex partner</t>
  </si>
  <si>
    <t>and no other dependants</t>
  </si>
  <si>
    <t>(B) A recipient with a spouse or same-sex partner</t>
  </si>
  <si>
    <t>but no other dependants, OR</t>
  </si>
  <si>
    <t>and one or more other dependants</t>
  </si>
  <si>
    <t xml:space="preserve">(C) A recipient with a spouse or same-sex partner </t>
  </si>
  <si>
    <t xml:space="preserve">A recipient with no spouse or same-sex partner but </t>
  </si>
  <si>
    <t>with one or more other dependants</t>
  </si>
  <si>
    <t>THRESHOLDS FOR EMPLOYED SECONDARY RESIDENTS</t>
  </si>
  <si>
    <t>UNIT CONSISTING OF</t>
  </si>
  <si>
    <t>ONTARIO DISABILITY SUPPORT PLAN</t>
  </si>
  <si>
    <t>x</t>
  </si>
  <si>
    <t>Subsidy Prog:</t>
  </si>
  <si>
    <t>Minimum Rent</t>
  </si>
  <si>
    <t>Program</t>
  </si>
  <si>
    <t>Unit Caterogy:</t>
  </si>
  <si>
    <t>1.  Before you start the rent calculation please enter the corresponding information in the coloured boxes at the left.</t>
  </si>
  <si>
    <t>Unit Code</t>
  </si>
  <si>
    <t>3.  To start the RGI calculation, enter all necessary information in the cells hightlighted in light blue.</t>
  </si>
  <si>
    <t>% of income</t>
  </si>
  <si>
    <t xml:space="preserve"> -</t>
  </si>
  <si>
    <t>NOTICE OF RENT ADJUSTMENT</t>
  </si>
  <si>
    <t>, your rent will be adjusted to</t>
  </si>
  <si>
    <t>Rent</t>
  </si>
  <si>
    <t xml:space="preserve">per </t>
  </si>
  <si>
    <t>month</t>
  </si>
  <si>
    <t>.</t>
  </si>
  <si>
    <t xml:space="preserve">This rent includes the basic rent for your rental unit and any amount </t>
  </si>
  <si>
    <t>(month, week, etc.)</t>
  </si>
  <si>
    <t>you pay separately to your landlord for services.</t>
  </si>
  <si>
    <t>How Your</t>
  </si>
  <si>
    <t>Your new rent includes the following:</t>
  </si>
  <si>
    <t>New Rent is</t>
  </si>
  <si>
    <t>Full Rent for your Unit</t>
  </si>
  <si>
    <t>Calculated</t>
  </si>
  <si>
    <t>Your basic rent which includes $</t>
  </si>
  <si>
    <t xml:space="preserve">for your geared-to-income rent </t>
  </si>
  <si>
    <t>plus $</t>
  </si>
  <si>
    <t>TOTAL RENT</t>
  </si>
  <si>
    <t>Important</t>
  </si>
  <si>
    <t>The guideline for rent increases set by the Ministry of Municipal Affairs and Housing does not apply to tenants who live</t>
  </si>
  <si>
    <t>Information</t>
  </si>
  <si>
    <t>about the</t>
  </si>
  <si>
    <t xml:space="preserve">Landlords receiving money under government social housing programs can raise the rent by any amount.   </t>
  </si>
  <si>
    <t>Law</t>
  </si>
  <si>
    <t>The landlord must give the tenant this notice at least 90 days before the date of the rent increase,except for increases</t>
  </si>
  <si>
    <t xml:space="preserve"> in rent for tenants paying rent geared to income whose income has increased.</t>
  </si>
  <si>
    <t xml:space="preserve">A tenant does not have to sign a new lease when a fixed term tenancy ends.  If the tenant decides not to sign a new </t>
  </si>
  <si>
    <t>lease, the tenant does not have to move, but the tenancy becomes "month-to-month".</t>
  </si>
  <si>
    <t xml:space="preserve">If a tenant plans to move, the tenant must notify the landlord on Form N9 (Tenant's Notice to Terminate the Tenancy) </t>
  </si>
  <si>
    <t xml:space="preserve">at least 60 days before the lease expires if the tenant has a fixed term of tenancy or 60 days before the end of a </t>
  </si>
  <si>
    <t xml:space="preserve">monthly or yearly rental period.  The tenant must notify the landlord on Form N9 at least 28 days before the end of a </t>
  </si>
  <si>
    <t>weekly rental period.</t>
  </si>
  <si>
    <t>If the tenant has any questions about this notice, the tenant should contact their landlord or the Ontario Rental Housing</t>
  </si>
  <si>
    <t>Landlord</t>
  </si>
  <si>
    <t>Agent</t>
  </si>
  <si>
    <t>Company Name and Address</t>
  </si>
  <si>
    <t>Telephone No.</t>
  </si>
  <si>
    <t xml:space="preserve">Community First Developments Inc. </t>
  </si>
  <si>
    <t>2171 Avenue Road, Suite 102</t>
  </si>
  <si>
    <t>Fax No.</t>
  </si>
  <si>
    <t>Toronto, ON M5M 4B4</t>
  </si>
  <si>
    <r>
      <t xml:space="preserve">Unit Partially Exempt </t>
    </r>
    <r>
      <rPr>
        <b/>
        <sz val="12"/>
        <rFont val="Oklahoma"/>
        <family val="2"/>
      </rPr>
      <t>Form N2</t>
    </r>
  </si>
  <si>
    <r>
      <t xml:space="preserve">To:  </t>
    </r>
    <r>
      <rPr>
        <sz val="8"/>
        <rFont val="Arial"/>
        <family val="2"/>
      </rPr>
      <t>(Tenant's name and address)</t>
    </r>
  </si>
  <si>
    <r>
      <t xml:space="preserve">From: </t>
    </r>
    <r>
      <rPr>
        <sz val="8"/>
        <rFont val="Arial"/>
        <family val="2"/>
      </rPr>
      <t>(Landlord's name and address)</t>
    </r>
  </si>
  <si>
    <t>Subsidy Program Code</t>
  </si>
  <si>
    <t>UTILITY ALLOWANCE</t>
  </si>
  <si>
    <t>charges and/or minus $</t>
  </si>
  <si>
    <t xml:space="preserve">for your monthly utility allowance per </t>
  </si>
  <si>
    <t>the Ministry of Municipal  Affairs &amp; Housing's guidelines.</t>
  </si>
  <si>
    <t>for your monthly utility charges and/or minus $</t>
  </si>
  <si>
    <t>for your monthly utility allowance as per the Municipal Affairs &amp; Housing's guidelines.</t>
  </si>
  <si>
    <t>Tenant Code:</t>
  </si>
  <si>
    <t>How Your New Rent is Calculated</t>
  </si>
  <si>
    <t xml:space="preserve">This decision was made on </t>
  </si>
  <si>
    <t xml:space="preserve">The reason for this decision is a result of </t>
  </si>
  <si>
    <t>Third-party information</t>
  </si>
  <si>
    <t>Annual Review</t>
  </si>
  <si>
    <t>Mid-Year Review</t>
  </si>
  <si>
    <t>Change in household composition</t>
  </si>
  <si>
    <t>Change in household income</t>
  </si>
  <si>
    <t>Other (Specify)</t>
  </si>
  <si>
    <t>The guideline for rent increases set by the Ministry of Municipal Affairs and Housing does not apply to tenants who live in rental units that are partially exempt from the Tenant Protection Act.  Landlords receiving money under government social housing programs can raise the rent by any amount.</t>
  </si>
  <si>
    <t>A tenant does not have to sign a new lease when a fixed term tenancy ends.  If the tenant decides not to sign a new lease, the tenant does not have to move, but the tenancy becomes "month-to-month".  If a tenant plans to move, the tenant must notify the landlord on Form N9 (Tenant's Notice to Terminate the Tenancy) at least 60 days before the lease expires if the tenant has a fixed term of tenancy or 60 days before the end of a monthly or yearly rental period.  The tenant must notify the landlord on Form N9 at least 28 days before the end of a weekly rental period.</t>
  </si>
  <si>
    <t>Your New Housing Charge</t>
  </si>
  <si>
    <r>
      <t xml:space="preserve">If you disagree with this decision, you have the right to appeal this decision to the Region of Peel Service Manager, </t>
    </r>
    <r>
      <rPr>
        <b/>
        <sz val="8"/>
        <rFont val="Arial"/>
        <family val="2"/>
      </rPr>
      <t>within 10 days of receiving this letter or notice of decision.</t>
    </r>
  </si>
  <si>
    <t>I/We declare that I/we am/are citizen(s) of Canada, landed or sponsored immigrant(s) or refugee claimant(s) and that the information given here is true, correct and complete in every respect and fully dicloses income from all sources.  I/We understand that failure to tell the truth about income as defined for the purposes of the program, failure to notify the co-op of an increase in gross household income, or illegal residency in Canada gives the co-op the right to terminate my/our housing charge assistance, plus any other remedy provided by the law.  By signing this Agreement, I/we agree that the terms above apply to me/us.</t>
  </si>
  <si>
    <t>To request a Region of Peel Service Manager Appeal, you must complete a Request Form, which is available at your management office or can be obtained from the Region of Peel by calling Angela Laing at 905-453-1300 ext. 3554.</t>
  </si>
  <si>
    <r>
      <t xml:space="preserve">If the tenant has any questions about this notice, the tenant should contact their landlord or the Ontario Rental Housing Tribunal.  The telephone number for the Tribunal is </t>
    </r>
    <r>
      <rPr>
        <b/>
        <sz val="8"/>
        <rFont val="Arial"/>
        <family val="2"/>
      </rPr>
      <t>1-888-332-3234</t>
    </r>
    <r>
      <rPr>
        <sz val="8"/>
        <rFont val="Arial"/>
        <family val="2"/>
      </rPr>
      <t>.</t>
    </r>
  </si>
  <si>
    <r>
      <t xml:space="preserve">in rental units that are partially exempt from the </t>
    </r>
    <r>
      <rPr>
        <i/>
        <sz val="8"/>
        <rFont val="Arial"/>
        <family val="2"/>
      </rPr>
      <t>Tenant Protection Act</t>
    </r>
    <r>
      <rPr>
        <sz val="8"/>
        <rFont val="Arial"/>
        <family val="2"/>
      </rPr>
      <t xml:space="preserve">. </t>
    </r>
  </si>
  <si>
    <r>
      <t xml:space="preserve">Tribunal.  The telephone number for the Tribunal is </t>
    </r>
    <r>
      <rPr>
        <b/>
        <sz val="8"/>
        <rFont val="Arial"/>
        <family val="2"/>
      </rPr>
      <t>1-888-332-3234.</t>
    </r>
  </si>
  <si>
    <t>The landlord must give the tenant this notice at least 90 days before the date of the rent increase, except for increases in rent for tenants paying rent-geared-to-income whose income has increased.</t>
  </si>
  <si>
    <t>for your geared-to-income rent</t>
  </si>
  <si>
    <t>Housing's guidelines.</t>
  </si>
  <si>
    <t xml:space="preserve">for your monthly utility allowance per the Ministry of Municipal  Affairs &amp; </t>
  </si>
  <si>
    <t>Utility Allow:</t>
  </si>
  <si>
    <t xml:space="preserve">This RGI calculation spreadsheet has been modified to accommodate all types of units.  You can now customize the unit and parking codes according to your needs. </t>
  </si>
  <si>
    <t>in</t>
  </si>
  <si>
    <t>indoor</t>
  </si>
  <si>
    <r>
      <t>NOTE:</t>
    </r>
    <r>
      <rPr>
        <sz val="11"/>
        <rFont val="Arial"/>
        <family val="2"/>
      </rPr>
      <t xml:space="preserve"> </t>
    </r>
  </si>
  <si>
    <t>2. Create your own unit and parking codes by entering them in the first column (GREEN).  Please note that such alphanumeric codes must NOT exceed five (5) characters.  A three (3) character code is recommended.  Then enter the description in the second column (WHITE).  Proceed to enter the necessary information in the third (YELLOW), fourth (BLUE) and fifth (ORANGE) columns (where applicable).</t>
  </si>
  <si>
    <t>Resid. Code:</t>
  </si>
  <si>
    <r>
      <t xml:space="preserve">1  </t>
    </r>
    <r>
      <rPr>
        <b/>
        <i/>
        <sz val="9"/>
        <rFont val="Arial"/>
        <family val="2"/>
      </rPr>
      <t>RESIDENTS RECEIVING SOCIAL ASSISTANCE (SCALE 1, 2 or 3)</t>
    </r>
  </si>
  <si>
    <t>If NOT EMPLOYED use SCALE METHOD, If EMPLOYED &amp; INCOME IS UNDER THRESHOLD use SCALE METHOD     If EMPLOYED &amp; INCOME IS AT OR OVER THRESHOLD use PERCENTAGE METHOD</t>
  </si>
  <si>
    <t>Type</t>
  </si>
  <si>
    <t># Benef.</t>
  </si>
  <si>
    <t>Employment</t>
  </si>
  <si>
    <t>Less:$150 or $75</t>
  </si>
  <si>
    <t>Scale Rent</t>
  </si>
  <si>
    <t>Threshold</t>
  </si>
  <si>
    <t>RENT</t>
  </si>
  <si>
    <r>
      <t xml:space="preserve">2 </t>
    </r>
    <r>
      <rPr>
        <b/>
        <i/>
        <sz val="9"/>
        <rFont val="Arial"/>
        <family val="2"/>
      </rPr>
      <t xml:space="preserve"> RESIDENTS NOT IN RECEIPT OF SOCIAL ASSISTANCE </t>
    </r>
  </si>
  <si>
    <t>3  EMPLOYMENT INCOME FOR A CHILD OF THE HOUSEHOLD</t>
  </si>
  <si>
    <t>ASSET (B) *</t>
  </si>
  <si>
    <t>MONTHLY INCOME (C)</t>
  </si>
  <si>
    <t>ASSETS (*)</t>
  </si>
  <si>
    <t>Interest (yearly)</t>
  </si>
  <si>
    <r>
      <t xml:space="preserve">Note: </t>
    </r>
    <r>
      <rPr>
        <sz val="8"/>
        <rFont val="Arial"/>
        <family val="2"/>
      </rPr>
      <t>Enter the Monthly Income for Assets into column (B) above.</t>
    </r>
  </si>
  <si>
    <t>Other Charges</t>
  </si>
  <si>
    <t>1 bedroom</t>
  </si>
  <si>
    <t>2 bedroom</t>
  </si>
  <si>
    <t>3 bedroom</t>
  </si>
  <si>
    <t>X</t>
  </si>
  <si>
    <t>peel</t>
  </si>
  <si>
    <t>Region of Peel</t>
  </si>
  <si>
    <t>Peel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</si>
</sst>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0.0"/>
    <numFmt numFmtId="175" formatCode="0.0"/>
    <numFmt numFmtId="176" formatCode="&quot;$&quot;#,##0.00;[Red]&quot;$&quot;#,##0.00"/>
    <numFmt numFmtId="177" formatCode="0.0%"/>
    <numFmt numFmtId="178" formatCode="&quot;$&quot;#,##0.0_);\(&quot;$&quot;#,##0.0\)"/>
    <numFmt numFmtId="179" formatCode="m/d"/>
    <numFmt numFmtId="180" formatCode="0_);\(0\)"/>
    <numFmt numFmtId="181" formatCode="&quot;$&quot;#,##0;[Red]&quot;$&quot;#,##0"/>
    <numFmt numFmtId="182" formatCode="mmmm\ d\,\ yyyy"/>
    <numFmt numFmtId="183" formatCode="&quot;Yes&quot;;&quot;Yes&quot;;&quot;No&quot;"/>
    <numFmt numFmtId="184" formatCode="&quot;True&quot;;&quot;True&quot;;&quot;False&quot;"/>
    <numFmt numFmtId="185" formatCode="&quot;On&quot;;&quot;On&quot;;&quot;Off&quot;"/>
    <numFmt numFmtId="186" formatCode="mmmmm"/>
    <numFmt numFmtId="187" formatCode="mmmm"/>
    <numFmt numFmtId="188" formatCode="yy"/>
    <numFmt numFmtId="189" formatCode="yyyy"/>
    <numFmt numFmtId="190" formatCode="#,##0.000"/>
    <numFmt numFmtId="191" formatCode="mmm\-yyyy"/>
    <numFmt numFmtId="192" formatCode="0.00_);\(0.00\)"/>
    <numFmt numFmtId="193" formatCode="[$€-2]\ #,##0.00_);[Red]\([$€-2]\ #,##0.00\)"/>
    <numFmt numFmtId="194" formatCode="[$-409]dddd\,\ mmmm\ dd\,\ yyyy"/>
    <numFmt numFmtId="195" formatCode="[$-409]mmmm\ d\,\ yyyy;@"/>
    <numFmt numFmtId="196" formatCode="00000"/>
  </numFmts>
  <fonts count="65">
    <font>
      <sz val="12"/>
      <name val="Arial"/>
      <family val="0"/>
    </font>
    <font>
      <b/>
      <sz val="10"/>
      <name val="Arial"/>
      <family val="0"/>
    </font>
    <font>
      <i/>
      <sz val="10"/>
      <name val="Arial"/>
      <family val="0"/>
    </font>
    <font>
      <b/>
      <i/>
      <sz val="10"/>
      <name val="Arial"/>
      <family val="0"/>
    </font>
    <font>
      <b/>
      <sz val="11"/>
      <name val="Arial"/>
      <family val="2"/>
    </font>
    <font>
      <sz val="9"/>
      <name val="Arial"/>
      <family val="2"/>
    </font>
    <font>
      <sz val="11"/>
      <name val="Arial"/>
      <family val="2"/>
    </font>
    <font>
      <b/>
      <sz val="9"/>
      <name val="Arial"/>
      <family val="2"/>
    </font>
    <font>
      <b/>
      <i/>
      <sz val="9"/>
      <name val="Arial"/>
      <family val="2"/>
    </font>
    <font>
      <b/>
      <u val="single"/>
      <sz val="9"/>
      <name val="Arial"/>
      <family val="2"/>
    </font>
    <font>
      <sz val="12"/>
      <name val="Times New Roman"/>
      <family val="0"/>
    </font>
    <font>
      <sz val="10"/>
      <name val="Arial"/>
      <family val="2"/>
    </font>
    <font>
      <b/>
      <u val="single"/>
      <sz val="10"/>
      <name val="Arial"/>
      <family val="2"/>
    </font>
    <font>
      <sz val="11"/>
      <color indexed="12"/>
      <name val="Arial"/>
      <family val="2"/>
    </font>
    <font>
      <sz val="10"/>
      <color indexed="12"/>
      <name val="Arial"/>
      <family val="2"/>
    </font>
    <font>
      <b/>
      <sz val="14"/>
      <name val="Oklahoma"/>
      <family val="2"/>
    </font>
    <font>
      <sz val="8"/>
      <name val="Arial"/>
      <family val="2"/>
    </font>
    <font>
      <sz val="11"/>
      <name val="Times New Roman"/>
      <family val="1"/>
    </font>
    <font>
      <u val="single"/>
      <sz val="10"/>
      <name val="Arial"/>
      <family val="2"/>
    </font>
    <font>
      <sz val="10"/>
      <name val="Times New Roman"/>
      <family val="1"/>
    </font>
    <font>
      <b/>
      <sz val="10"/>
      <color indexed="10"/>
      <name val="Arial"/>
      <family val="2"/>
    </font>
    <font>
      <sz val="11"/>
      <color indexed="16"/>
      <name val="Arial"/>
      <family val="2"/>
    </font>
    <font>
      <i/>
      <u val="single"/>
      <sz val="10"/>
      <name val="Arial"/>
      <family val="2"/>
    </font>
    <font>
      <b/>
      <sz val="8"/>
      <name val="Arial"/>
      <family val="2"/>
    </font>
    <font>
      <b/>
      <sz val="11"/>
      <color indexed="12"/>
      <name val="Arial"/>
      <family val="2"/>
    </font>
    <font>
      <b/>
      <sz val="11"/>
      <color indexed="16"/>
      <name val="Arial"/>
      <family val="2"/>
    </font>
    <font>
      <sz val="10"/>
      <name val="Guatemala"/>
      <family val="1"/>
    </font>
    <font>
      <b/>
      <sz val="8.5"/>
      <name val="Arial"/>
      <family val="2"/>
    </font>
    <font>
      <b/>
      <sz val="12"/>
      <name val="Arial"/>
      <family val="2"/>
    </font>
    <font>
      <sz val="9"/>
      <color indexed="10"/>
      <name val="Arial"/>
      <family val="2"/>
    </font>
    <font>
      <b/>
      <i/>
      <sz val="10"/>
      <color indexed="12"/>
      <name val="Arial"/>
      <family val="2"/>
    </font>
    <font>
      <b/>
      <sz val="11"/>
      <name val="Times New Roman"/>
      <family val="1"/>
    </font>
    <font>
      <b/>
      <i/>
      <sz val="11"/>
      <name val="Arial"/>
      <family val="2"/>
    </font>
    <font>
      <sz val="10.5"/>
      <name val="Arial"/>
      <family val="2"/>
    </font>
    <font>
      <b/>
      <sz val="12"/>
      <name val="Oklahoma"/>
      <family val="2"/>
    </font>
    <font>
      <b/>
      <sz val="11"/>
      <name val="Oklahoma"/>
      <family val="2"/>
    </font>
    <font>
      <sz val="8.5"/>
      <name val="Arial"/>
      <family val="2"/>
    </font>
    <font>
      <sz val="11"/>
      <name val="Guatemala"/>
      <family val="1"/>
    </font>
    <font>
      <u val="single"/>
      <sz val="12"/>
      <color indexed="12"/>
      <name val="Arial"/>
      <family val="0"/>
    </font>
    <font>
      <u val="single"/>
      <sz val="12"/>
      <color indexed="36"/>
      <name val="Arial"/>
      <family val="0"/>
    </font>
    <font>
      <i/>
      <sz val="9"/>
      <name val="Arial"/>
      <family val="2"/>
    </font>
    <font>
      <sz val="6"/>
      <name val="Arial"/>
      <family val="2"/>
    </font>
    <font>
      <sz val="7"/>
      <name val="Arial"/>
      <family val="2"/>
    </font>
    <font>
      <i/>
      <sz val="8"/>
      <name val="Arial"/>
      <family val="2"/>
    </font>
    <font>
      <b/>
      <u val="single"/>
      <sz val="11"/>
      <name val="Arial"/>
      <family val="2"/>
    </font>
    <font>
      <i/>
      <sz val="7"/>
      <name val="Arial"/>
      <family val="2"/>
    </font>
    <font>
      <b/>
      <sz val="8"/>
      <name val="Tahoma"/>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24"/>
      </left>
      <right>
        <color indexed="24"/>
      </right>
      <top>
        <color indexed="24"/>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medium"/>
      <bottom style="medium"/>
    </border>
    <border>
      <left>
        <color indexed="63"/>
      </left>
      <right>
        <color indexed="63"/>
      </right>
      <top>
        <color indexed="63"/>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0" applyNumberFormat="0" applyFill="0" applyBorder="0" applyAlignment="0" applyProtection="0"/>
    <xf numFmtId="0" fontId="39"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0" fillId="23" borderId="7" applyNumberFormat="0" applyFont="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31">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Border="1" applyAlignment="1">
      <alignment horizontal="center"/>
    </xf>
    <xf numFmtId="0" fontId="0" fillId="0" borderId="10" xfId="0" applyNumberFormat="1" applyFont="1" applyBorder="1" applyAlignment="1">
      <alignment/>
    </xf>
    <xf numFmtId="0" fontId="0" fillId="0" borderId="11" xfId="0" applyNumberFormat="1" applyFont="1" applyBorder="1" applyAlignment="1">
      <alignment/>
    </xf>
    <xf numFmtId="0" fontId="6" fillId="0" borderId="0" xfId="0" applyNumberFormat="1" applyFont="1" applyBorder="1" applyAlignment="1">
      <alignment horizontal="center"/>
    </xf>
    <xf numFmtId="0" fontId="5" fillId="0" borderId="0" xfId="0" applyNumberFormat="1" applyFont="1" applyAlignment="1">
      <alignment/>
    </xf>
    <xf numFmtId="0" fontId="7" fillId="0" borderId="0" xfId="0" applyNumberFormat="1" applyFont="1" applyBorder="1" applyAlignment="1">
      <alignment horizontal="center"/>
    </xf>
    <xf numFmtId="0" fontId="10" fillId="0" borderId="0" xfId="0" applyNumberFormat="1" applyFont="1" applyAlignment="1">
      <alignment/>
    </xf>
    <xf numFmtId="0" fontId="5" fillId="0" borderId="12" xfId="0" applyNumberFormat="1" applyFont="1" applyBorder="1" applyAlignment="1">
      <alignment/>
    </xf>
    <xf numFmtId="0" fontId="5" fillId="0" borderId="11" xfId="0" applyNumberFormat="1" applyFont="1" applyBorder="1" applyAlignment="1">
      <alignment/>
    </xf>
    <xf numFmtId="7" fontId="6" fillId="0" borderId="11" xfId="0" applyNumberFormat="1" applyFont="1" applyBorder="1" applyAlignment="1">
      <alignment/>
    </xf>
    <xf numFmtId="0" fontId="5" fillId="0" borderId="10" xfId="0" applyNumberFormat="1" applyFont="1" applyBorder="1" applyAlignment="1">
      <alignment/>
    </xf>
    <xf numFmtId="7" fontId="0" fillId="0" borderId="11" xfId="0" applyNumberFormat="1" applyFont="1" applyBorder="1" applyAlignment="1">
      <alignment/>
    </xf>
    <xf numFmtId="7" fontId="6" fillId="0" borderId="11" xfId="0" applyNumberFormat="1" applyFont="1" applyBorder="1" applyAlignment="1">
      <alignment/>
    </xf>
    <xf numFmtId="7" fontId="7" fillId="0" borderId="11" xfId="0" applyNumberFormat="1" applyFont="1" applyBorder="1" applyAlignment="1">
      <alignment horizontal="right"/>
    </xf>
    <xf numFmtId="0" fontId="0" fillId="0" borderId="11" xfId="0" applyBorder="1" applyAlignment="1">
      <alignment/>
    </xf>
    <xf numFmtId="0" fontId="7" fillId="0" borderId="11" xfId="0" applyNumberFormat="1" applyFont="1" applyBorder="1" applyAlignment="1">
      <alignment horizontal="center"/>
    </xf>
    <xf numFmtId="0" fontId="7" fillId="0" borderId="11" xfId="0" applyFont="1" applyBorder="1" applyAlignment="1">
      <alignment horizontal="center"/>
    </xf>
    <xf numFmtId="0" fontId="11" fillId="0" borderId="0" xfId="0" applyNumberFormat="1" applyFont="1" applyAlignment="1">
      <alignment/>
    </xf>
    <xf numFmtId="0" fontId="5" fillId="0" borderId="0" xfId="0" applyFont="1" applyBorder="1" applyAlignment="1">
      <alignment horizontal="center"/>
    </xf>
    <xf numFmtId="5" fontId="13" fillId="0" borderId="13" xfId="0" applyNumberFormat="1" applyFont="1" applyBorder="1" applyAlignment="1" applyProtection="1">
      <alignment/>
      <protection hidden="1"/>
    </xf>
    <xf numFmtId="5" fontId="13" fillId="0" borderId="14" xfId="0" applyNumberFormat="1" applyFont="1" applyBorder="1" applyAlignment="1" applyProtection="1">
      <alignment/>
      <protection hidden="1"/>
    </xf>
    <xf numFmtId="0" fontId="12" fillId="0" borderId="0" xfId="0" applyNumberFormat="1" applyFont="1" applyAlignment="1" applyProtection="1">
      <alignment/>
      <protection locked="0"/>
    </xf>
    <xf numFmtId="0" fontId="1" fillId="0" borderId="0" xfId="0" applyNumberFormat="1" applyFont="1" applyAlignment="1">
      <alignment horizontal="left"/>
    </xf>
    <xf numFmtId="0" fontId="6" fillId="0" borderId="0" xfId="0" applyNumberFormat="1" applyFont="1" applyBorder="1" applyAlignment="1">
      <alignment horizontal="left"/>
    </xf>
    <xf numFmtId="7" fontId="0" fillId="0" borderId="0" xfId="0" applyNumberFormat="1" applyFont="1" applyFill="1" applyBorder="1" applyAlignment="1" applyProtection="1">
      <alignment horizontal="right"/>
      <protection locked="0"/>
    </xf>
    <xf numFmtId="0" fontId="1" fillId="0" borderId="0" xfId="0" applyNumberFormat="1" applyFont="1" applyAlignment="1">
      <alignment/>
    </xf>
    <xf numFmtId="0" fontId="11" fillId="0" borderId="0" xfId="0" applyFont="1" applyAlignment="1">
      <alignment/>
    </xf>
    <xf numFmtId="5" fontId="13" fillId="0" borderId="15" xfId="0" applyNumberFormat="1" applyFont="1" applyFill="1" applyBorder="1" applyAlignment="1" applyProtection="1">
      <alignment horizontal="right"/>
      <protection hidden="1"/>
    </xf>
    <xf numFmtId="0" fontId="2" fillId="0" borderId="0" xfId="0" applyFont="1" applyBorder="1" applyAlignment="1">
      <alignment horizontal="left"/>
    </xf>
    <xf numFmtId="0" fontId="11" fillId="0" borderId="0" xfId="0" applyFont="1" applyAlignment="1">
      <alignment/>
    </xf>
    <xf numFmtId="0" fontId="11" fillId="0" borderId="0" xfId="0" applyFont="1" applyBorder="1" applyAlignment="1">
      <alignment horizontal="center"/>
    </xf>
    <xf numFmtId="0" fontId="11" fillId="0" borderId="16" xfId="0" applyFont="1" applyBorder="1" applyAlignment="1">
      <alignment horizontal="left"/>
    </xf>
    <xf numFmtId="0" fontId="19" fillId="0" borderId="17" xfId="0" applyFont="1" applyBorder="1" applyAlignment="1">
      <alignment vertical="center"/>
    </xf>
    <xf numFmtId="0" fontId="11" fillId="0" borderId="18" xfId="0" applyFont="1" applyBorder="1" applyAlignment="1">
      <alignment vertical="center"/>
    </xf>
    <xf numFmtId="0" fontId="19" fillId="0" borderId="18" xfId="0" applyFont="1" applyBorder="1" applyAlignment="1">
      <alignment/>
    </xf>
    <xf numFmtId="0" fontId="11" fillId="0" borderId="0"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9" fillId="0" borderId="21" xfId="0" applyFont="1" applyBorder="1" applyAlignment="1">
      <alignment/>
    </xf>
    <xf numFmtId="0" fontId="19" fillId="0" borderId="22" xfId="0" applyFont="1" applyBorder="1" applyAlignment="1">
      <alignment/>
    </xf>
    <xf numFmtId="0" fontId="11" fillId="0" borderId="23" xfId="0" applyFont="1" applyBorder="1" applyAlignment="1">
      <alignment/>
    </xf>
    <xf numFmtId="0" fontId="18" fillId="0" borderId="12" xfId="0" applyFont="1" applyBorder="1" applyAlignment="1">
      <alignment/>
    </xf>
    <xf numFmtId="0" fontId="11" fillId="0" borderId="10"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12" xfId="0" applyFont="1" applyBorder="1" applyAlignment="1">
      <alignment/>
    </xf>
    <xf numFmtId="0" fontId="19" fillId="0" borderId="17" xfId="0" applyFont="1" applyBorder="1" applyAlignment="1">
      <alignment/>
    </xf>
    <xf numFmtId="0" fontId="26" fillId="0" borderId="22" xfId="0" applyFont="1" applyBorder="1" applyAlignment="1">
      <alignment/>
    </xf>
    <xf numFmtId="0" fontId="11" fillId="0" borderId="18" xfId="0" applyFont="1" applyBorder="1" applyAlignment="1">
      <alignment/>
    </xf>
    <xf numFmtId="0" fontId="11" fillId="0" borderId="21" xfId="0" applyFont="1" applyBorder="1" applyAlignment="1">
      <alignment/>
    </xf>
    <xf numFmtId="0" fontId="11" fillId="0" borderId="17" xfId="0" applyFont="1" applyBorder="1" applyAlignment="1">
      <alignment/>
    </xf>
    <xf numFmtId="0" fontId="11" fillId="0" borderId="16" xfId="0" applyFont="1" applyBorder="1" applyAlignment="1">
      <alignment/>
    </xf>
    <xf numFmtId="0" fontId="1" fillId="0" borderId="0" xfId="0" applyFont="1" applyBorder="1" applyAlignment="1">
      <alignment/>
    </xf>
    <xf numFmtId="0" fontId="19"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5" fontId="4" fillId="0" borderId="25" xfId="0" applyNumberFormat="1" applyFont="1" applyBorder="1" applyAlignment="1" applyProtection="1">
      <alignment horizontal="center"/>
      <protection hidden="1"/>
    </xf>
    <xf numFmtId="0" fontId="11" fillId="0" borderId="0" xfId="0" applyFont="1" applyBorder="1" applyAlignment="1">
      <alignment horizontal="center"/>
    </xf>
    <xf numFmtId="0" fontId="11" fillId="0" borderId="11" xfId="0" applyFont="1" applyBorder="1" applyAlignment="1">
      <alignment horizontal="center"/>
    </xf>
    <xf numFmtId="0" fontId="6" fillId="0" borderId="0" xfId="0" applyFont="1" applyBorder="1" applyAlignment="1">
      <alignment horizontal="left"/>
    </xf>
    <xf numFmtId="0" fontId="6" fillId="0" borderId="10" xfId="0" applyFont="1" applyBorder="1" applyAlignment="1">
      <alignment/>
    </xf>
    <xf numFmtId="0" fontId="6" fillId="0" borderId="0" xfId="0" applyFont="1" applyBorder="1" applyAlignment="1">
      <alignment/>
    </xf>
    <xf numFmtId="0" fontId="0" fillId="0" borderId="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0" fontId="0" fillId="0" borderId="0" xfId="0" applyNumberFormat="1" applyFont="1" applyAlignment="1" applyProtection="1">
      <alignment/>
      <protection locked="0"/>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protection locked="0"/>
    </xf>
    <xf numFmtId="0" fontId="10" fillId="0" borderId="0" xfId="0" applyNumberFormat="1" applyFont="1" applyAlignment="1" applyProtection="1">
      <alignment/>
      <protection locked="0"/>
    </xf>
    <xf numFmtId="0" fontId="0" fillId="0" borderId="0" xfId="0" applyNumberFormat="1" applyFont="1" applyAlignment="1" applyProtection="1">
      <alignment/>
      <protection locked="0"/>
    </xf>
    <xf numFmtId="0" fontId="11" fillId="0" borderId="0" xfId="0" applyNumberFormat="1" applyFont="1" applyAlignment="1" applyProtection="1">
      <alignment/>
      <protection locked="0"/>
    </xf>
    <xf numFmtId="0" fontId="11" fillId="0" borderId="26" xfId="0" applyFont="1" applyBorder="1" applyAlignment="1" applyProtection="1">
      <alignment horizontal="left"/>
      <protection locked="0"/>
    </xf>
    <xf numFmtId="189" fontId="28" fillId="0" borderId="25" xfId="0" applyNumberFormat="1" applyFont="1" applyBorder="1" applyAlignment="1" applyProtection="1">
      <alignment horizontal="left"/>
      <protection hidden="1"/>
    </xf>
    <xf numFmtId="0" fontId="29" fillId="0" borderId="0" xfId="0" applyNumberFormat="1" applyFont="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horizontal="left"/>
      <protection hidden="1"/>
    </xf>
    <xf numFmtId="0" fontId="11" fillId="0" borderId="27"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18" xfId="0" applyFont="1" applyBorder="1" applyAlignment="1">
      <alignment/>
    </xf>
    <xf numFmtId="0" fontId="11" fillId="0" borderId="21" xfId="0" applyFont="1" applyBorder="1" applyAlignment="1">
      <alignment/>
    </xf>
    <xf numFmtId="0" fontId="11" fillId="0" borderId="17" xfId="0" applyFont="1" applyBorder="1" applyAlignment="1">
      <alignment/>
    </xf>
    <xf numFmtId="0" fontId="16" fillId="0" borderId="0" xfId="0" applyFont="1" applyBorder="1" applyAlignment="1">
      <alignment/>
    </xf>
    <xf numFmtId="0" fontId="11" fillId="0" borderId="22" xfId="0" applyFont="1" applyBorder="1" applyAlignment="1">
      <alignment/>
    </xf>
    <xf numFmtId="0" fontId="5" fillId="0" borderId="0" xfId="0" applyFont="1" applyBorder="1" applyAlignment="1">
      <alignment/>
    </xf>
    <xf numFmtId="0" fontId="5" fillId="0" borderId="0" xfId="0" applyNumberFormat="1" applyFont="1" applyBorder="1" applyAlignment="1">
      <alignment horizontal="left"/>
    </xf>
    <xf numFmtId="7" fontId="1" fillId="0" borderId="0" xfId="0" applyNumberFormat="1" applyFont="1" applyBorder="1" applyAlignment="1">
      <alignment horizontal="left"/>
    </xf>
    <xf numFmtId="5" fontId="21" fillId="0" borderId="0" xfId="0" applyNumberFormat="1" applyFont="1" applyBorder="1" applyAlignment="1" applyProtection="1">
      <alignment horizontal="right"/>
      <protection hidden="1"/>
    </xf>
    <xf numFmtId="0" fontId="7" fillId="0" borderId="0" xfId="0" applyNumberFormat="1" applyFont="1" applyBorder="1" applyAlignment="1">
      <alignment horizontal="left"/>
    </xf>
    <xf numFmtId="0" fontId="6" fillId="0" borderId="0" xfId="0" applyNumberFormat="1" applyFont="1" applyBorder="1" applyAlignment="1" applyProtection="1">
      <alignment horizontal="left"/>
      <protection locked="0"/>
    </xf>
    <xf numFmtId="0" fontId="1" fillId="0" borderId="20" xfId="0" applyNumberFormat="1" applyFont="1" applyBorder="1" applyAlignment="1">
      <alignment horizontal="right"/>
    </xf>
    <xf numFmtId="0" fontId="0" fillId="0" borderId="0" xfId="0" applyAlignment="1">
      <alignment horizontal="right"/>
    </xf>
    <xf numFmtId="0" fontId="0" fillId="0" borderId="0" xfId="0" applyNumberFormat="1" applyFont="1" applyAlignment="1">
      <alignment horizontal="right"/>
    </xf>
    <xf numFmtId="0" fontId="0" fillId="0" borderId="0" xfId="0" applyBorder="1" applyAlignment="1">
      <alignment/>
    </xf>
    <xf numFmtId="0" fontId="0" fillId="0" borderId="0" xfId="0" applyNumberFormat="1" applyFont="1" applyFill="1" applyBorder="1" applyAlignment="1">
      <alignment/>
    </xf>
    <xf numFmtId="0" fontId="23" fillId="0" borderId="23" xfId="0" applyNumberFormat="1" applyFont="1" applyBorder="1" applyAlignment="1">
      <alignment horizontal="left"/>
    </xf>
    <xf numFmtId="5" fontId="6" fillId="0" borderId="0" xfId="0" applyNumberFormat="1" applyFont="1" applyBorder="1" applyAlignment="1" applyProtection="1">
      <alignment horizontal="center"/>
      <protection hidden="1"/>
    </xf>
    <xf numFmtId="7" fontId="13" fillId="0" borderId="0" xfId="0" applyNumberFormat="1" applyFont="1" applyBorder="1" applyAlignment="1" applyProtection="1">
      <alignment horizontal="right"/>
      <protection hidden="1"/>
    </xf>
    <xf numFmtId="5" fontId="21" fillId="24" borderId="0" xfId="0" applyNumberFormat="1" applyFont="1" applyFill="1" applyBorder="1" applyAlignment="1" applyProtection="1">
      <alignment horizontal="right"/>
      <protection hidden="1"/>
    </xf>
    <xf numFmtId="5" fontId="25" fillId="0" borderId="0" xfId="0" applyNumberFormat="1" applyFont="1" applyFill="1" applyBorder="1" applyAlignment="1" applyProtection="1">
      <alignment horizontal="right"/>
      <protection hidden="1"/>
    </xf>
    <xf numFmtId="0" fontId="1" fillId="0" borderId="0" xfId="0" applyNumberFormat="1" applyFont="1" applyBorder="1" applyAlignment="1">
      <alignment horizontal="left"/>
    </xf>
    <xf numFmtId="0" fontId="29" fillId="0" borderId="0" xfId="0" applyNumberFormat="1" applyFont="1" applyAlignment="1" applyProtection="1">
      <alignment vertical="top"/>
      <protection locked="0"/>
    </xf>
    <xf numFmtId="0" fontId="11" fillId="0" borderId="0" xfId="0" applyFont="1" applyBorder="1" applyAlignment="1">
      <alignment/>
    </xf>
    <xf numFmtId="0" fontId="1" fillId="0" borderId="28" xfId="0" applyFont="1" applyBorder="1" applyAlignment="1">
      <alignment horizontal="justify" vertical="center"/>
    </xf>
    <xf numFmtId="0" fontId="11" fillId="0" borderId="28" xfId="0" applyFont="1" applyBorder="1" applyAlignment="1">
      <alignment horizontal="center"/>
    </xf>
    <xf numFmtId="0" fontId="1" fillId="0" borderId="18"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17" xfId="0" applyFont="1" applyBorder="1" applyAlignment="1">
      <alignment/>
    </xf>
    <xf numFmtId="0" fontId="11" fillId="0" borderId="27" xfId="0" applyFont="1" applyBorder="1" applyAlignment="1">
      <alignment/>
    </xf>
    <xf numFmtId="0" fontId="11" fillId="0" borderId="22" xfId="0" applyFont="1" applyBorder="1" applyAlignment="1">
      <alignment/>
    </xf>
    <xf numFmtId="0" fontId="11" fillId="0" borderId="28" xfId="0" applyFont="1" applyBorder="1" applyAlignment="1">
      <alignment/>
    </xf>
    <xf numFmtId="0" fontId="11" fillId="0" borderId="28" xfId="0" applyFont="1" applyBorder="1" applyAlignment="1">
      <alignment horizontal="center" vertical="center"/>
    </xf>
    <xf numFmtId="0" fontId="11" fillId="0" borderId="29" xfId="0" applyFont="1" applyBorder="1" applyAlignment="1">
      <alignment horizontal="right"/>
    </xf>
    <xf numFmtId="0" fontId="11" fillId="0" borderId="13" xfId="0" applyFont="1" applyBorder="1" applyAlignment="1">
      <alignment horizontal="right"/>
    </xf>
    <xf numFmtId="0" fontId="11" fillId="0" borderId="30" xfId="0" applyFont="1" applyBorder="1" applyAlignment="1">
      <alignment horizontal="right"/>
    </xf>
    <xf numFmtId="15" fontId="5" fillId="0" borderId="0" xfId="0" applyNumberFormat="1" applyFont="1" applyBorder="1" applyAlignment="1" applyProtection="1">
      <alignment horizontal="left"/>
      <protection locked="0"/>
    </xf>
    <xf numFmtId="0" fontId="6" fillId="25" borderId="27" xfId="0" applyNumberFormat="1" applyFont="1" applyFill="1" applyBorder="1" applyAlignment="1" applyProtection="1">
      <alignment horizontal="center"/>
      <protection locked="0"/>
    </xf>
    <xf numFmtId="0" fontId="6" fillId="25" borderId="13" xfId="0" applyNumberFormat="1" applyFont="1" applyFill="1" applyBorder="1" applyAlignment="1" applyProtection="1">
      <alignment horizontal="center"/>
      <protection locked="0"/>
    </xf>
    <xf numFmtId="0" fontId="7" fillId="0" borderId="0" xfId="0" applyNumberFormat="1" applyFont="1" applyBorder="1" applyAlignment="1" applyProtection="1">
      <alignment horizontal="left"/>
      <protection locked="0"/>
    </xf>
    <xf numFmtId="0" fontId="11" fillId="0" borderId="0" xfId="0" applyNumberFormat="1" applyFont="1" applyAlignment="1">
      <alignment/>
    </xf>
    <xf numFmtId="0" fontId="2" fillId="0" borderId="0" xfId="0" applyFont="1" applyBorder="1" applyAlignment="1">
      <alignment horizontal="center"/>
    </xf>
    <xf numFmtId="7" fontId="4" fillId="25" borderId="29" xfId="0" applyNumberFormat="1" applyFont="1" applyFill="1" applyBorder="1" applyAlignment="1" applyProtection="1">
      <alignment/>
      <protection hidden="1"/>
    </xf>
    <xf numFmtId="0" fontId="16" fillId="0" borderId="0" xfId="0" applyNumberFormat="1" applyFont="1" applyBorder="1" applyAlignment="1" applyProtection="1">
      <alignment horizontal="left"/>
      <protection/>
    </xf>
    <xf numFmtId="0" fontId="0" fillId="0" borderId="19" xfId="0" applyBorder="1" applyAlignment="1">
      <alignment/>
    </xf>
    <xf numFmtId="0" fontId="0" fillId="0" borderId="20" xfId="0" applyBorder="1" applyAlignment="1">
      <alignment/>
    </xf>
    <xf numFmtId="0" fontId="17" fillId="0" borderId="18" xfId="0" applyFont="1" applyBorder="1" applyAlignment="1">
      <alignment/>
    </xf>
    <xf numFmtId="0" fontId="17" fillId="0" borderId="21" xfId="0" applyFont="1" applyBorder="1" applyAlignment="1">
      <alignment/>
    </xf>
    <xf numFmtId="0" fontId="31" fillId="0" borderId="18" xfId="0" applyFont="1" applyBorder="1" applyAlignment="1">
      <alignment/>
    </xf>
    <xf numFmtId="0" fontId="31" fillId="0" borderId="17" xfId="0" applyFont="1" applyBorder="1" applyAlignment="1">
      <alignment/>
    </xf>
    <xf numFmtId="0" fontId="17" fillId="0" borderId="17" xfId="0" applyFont="1" applyBorder="1" applyAlignment="1">
      <alignment/>
    </xf>
    <xf numFmtId="0" fontId="17" fillId="0" borderId="22" xfId="0" applyFont="1" applyBorder="1" applyAlignment="1">
      <alignment/>
    </xf>
    <xf numFmtId="0" fontId="11" fillId="0" borderId="23" xfId="0" applyFont="1" applyBorder="1" applyAlignment="1">
      <alignment/>
    </xf>
    <xf numFmtId="187" fontId="0" fillId="0" borderId="26" xfId="0" applyNumberFormat="1" applyFont="1" applyBorder="1" applyAlignment="1" applyProtection="1">
      <alignment horizontal="left"/>
      <protection hidden="1"/>
    </xf>
    <xf numFmtId="0" fontId="18" fillId="0" borderId="12" xfId="0" applyFont="1" applyBorder="1" applyAlignment="1">
      <alignment/>
    </xf>
    <xf numFmtId="0" fontId="11" fillId="0" borderId="10" xfId="0" applyFont="1" applyBorder="1" applyAlignment="1">
      <alignment/>
    </xf>
    <xf numFmtId="0" fontId="6" fillId="0" borderId="14" xfId="0" applyFont="1" applyBorder="1" applyAlignment="1" applyProtection="1">
      <alignment horizontal="center"/>
      <protection locked="0"/>
    </xf>
    <xf numFmtId="0" fontId="11" fillId="0" borderId="14" xfId="0" applyFont="1" applyBorder="1" applyAlignment="1">
      <alignment horizontal="left"/>
    </xf>
    <xf numFmtId="0" fontId="16" fillId="0" borderId="0" xfId="0" applyFont="1" applyBorder="1" applyAlignment="1">
      <alignment horizontal="left"/>
    </xf>
    <xf numFmtId="0" fontId="11" fillId="0" borderId="11" xfId="0" applyFont="1" applyBorder="1" applyAlignment="1">
      <alignment/>
    </xf>
    <xf numFmtId="0" fontId="6" fillId="0" borderId="0" xfId="0" applyFont="1" applyBorder="1" applyAlignment="1" applyProtection="1">
      <alignment horizontal="left"/>
      <protection locked="0"/>
    </xf>
    <xf numFmtId="0" fontId="11" fillId="0" borderId="0" xfId="0" applyFont="1" applyBorder="1" applyAlignment="1">
      <alignment vertical="top"/>
    </xf>
    <xf numFmtId="0" fontId="11" fillId="0" borderId="16" xfId="0" applyFont="1" applyBorder="1" applyAlignment="1">
      <alignment vertical="center"/>
    </xf>
    <xf numFmtId="0" fontId="11" fillId="0" borderId="24" xfId="0" applyFont="1" applyBorder="1" applyAlignment="1">
      <alignment/>
    </xf>
    <xf numFmtId="0" fontId="11" fillId="0" borderId="12" xfId="0" applyFont="1" applyBorder="1" applyAlignment="1">
      <alignment/>
    </xf>
    <xf numFmtId="0" fontId="6" fillId="0" borderId="0" xfId="0" applyFont="1" applyBorder="1" applyAlignment="1">
      <alignment/>
    </xf>
    <xf numFmtId="0" fontId="5" fillId="0" borderId="0" xfId="0" applyFont="1" applyAlignment="1">
      <alignment horizontal="left"/>
    </xf>
    <xf numFmtId="0" fontId="36" fillId="0" borderId="0" xfId="0" applyFont="1" applyAlignment="1">
      <alignment horizontal="left"/>
    </xf>
    <xf numFmtId="0" fontId="36" fillId="0" borderId="0" xfId="0" applyFont="1" applyAlignment="1">
      <alignment/>
    </xf>
    <xf numFmtId="0" fontId="5" fillId="0" borderId="0" xfId="0" applyFont="1" applyAlignment="1">
      <alignment/>
    </xf>
    <xf numFmtId="0" fontId="17" fillId="0" borderId="17" xfId="0" applyFont="1" applyBorder="1" applyAlignment="1">
      <alignment vertical="center"/>
    </xf>
    <xf numFmtId="0" fontId="37" fillId="0" borderId="22" xfId="0" applyFont="1" applyBorder="1" applyAlignment="1">
      <alignment/>
    </xf>
    <xf numFmtId="0" fontId="1" fillId="0" borderId="28" xfId="0" applyFont="1" applyBorder="1" applyAlignment="1" applyProtection="1">
      <alignment horizontal="center"/>
      <protection locked="0"/>
    </xf>
    <xf numFmtId="0" fontId="0" fillId="0" borderId="18" xfId="0" applyBorder="1" applyAlignment="1">
      <alignment/>
    </xf>
    <xf numFmtId="0" fontId="0" fillId="0" borderId="18" xfId="0" applyBorder="1" applyAlignment="1">
      <alignment vertical="center"/>
    </xf>
    <xf numFmtId="0" fontId="0" fillId="0" borderId="21" xfId="0" applyBorder="1" applyAlignment="1">
      <alignment/>
    </xf>
    <xf numFmtId="0" fontId="17" fillId="0" borderId="18" xfId="0" applyFont="1" applyBorder="1" applyAlignment="1">
      <alignment/>
    </xf>
    <xf numFmtId="0" fontId="0" fillId="0" borderId="17" xfId="0" applyBorder="1" applyAlignment="1">
      <alignment/>
    </xf>
    <xf numFmtId="0" fontId="1" fillId="0" borderId="0" xfId="0" applyFont="1" applyAlignment="1">
      <alignment vertical="top"/>
    </xf>
    <xf numFmtId="0" fontId="19" fillId="0" borderId="17" xfId="0" applyFont="1" applyBorder="1" applyAlignment="1">
      <alignment/>
    </xf>
    <xf numFmtId="0" fontId="0" fillId="0" borderId="22" xfId="0" applyBorder="1" applyAlignment="1">
      <alignment/>
    </xf>
    <xf numFmtId="0" fontId="19" fillId="0" borderId="18" xfId="0" applyFont="1" applyBorder="1" applyAlignment="1">
      <alignment/>
    </xf>
    <xf numFmtId="0" fontId="19" fillId="0" borderId="17" xfId="0" applyFont="1" applyBorder="1" applyAlignment="1">
      <alignment vertical="top"/>
    </xf>
    <xf numFmtId="0" fontId="11" fillId="0" borderId="0" xfId="0" applyFont="1" applyBorder="1" applyAlignment="1">
      <alignment horizontal="left"/>
    </xf>
    <xf numFmtId="0" fontId="11" fillId="0" borderId="11" xfId="0" applyFont="1" applyBorder="1" applyAlignment="1">
      <alignment horizontal="left"/>
    </xf>
    <xf numFmtId="0" fontId="16" fillId="0" borderId="0" xfId="0" applyNumberFormat="1" applyFont="1" applyFill="1" applyBorder="1" applyAlignment="1" applyProtection="1">
      <alignment horizontal="center"/>
      <protection/>
    </xf>
    <xf numFmtId="0" fontId="36" fillId="0" borderId="0" xfId="0" applyFont="1" applyBorder="1" applyAlignment="1">
      <alignment horizontal="left"/>
    </xf>
    <xf numFmtId="0" fontId="4" fillId="0" borderId="0" xfId="0" applyNumberFormat="1" applyFont="1" applyBorder="1" applyAlignment="1">
      <alignment/>
    </xf>
    <xf numFmtId="0" fontId="1" fillId="0" borderId="0" xfId="0" applyNumberFormat="1" applyFont="1" applyBorder="1" applyAlignment="1" applyProtection="1">
      <alignment horizontal="left"/>
      <protection locked="0"/>
    </xf>
    <xf numFmtId="0" fontId="2" fillId="0" borderId="0" xfId="0" applyFont="1" applyBorder="1" applyAlignment="1">
      <alignment/>
    </xf>
    <xf numFmtId="0" fontId="6" fillId="0" borderId="0" xfId="0" applyFont="1" applyBorder="1" applyAlignment="1" applyProtection="1">
      <alignment horizontal="center"/>
      <protection hidden="1"/>
    </xf>
    <xf numFmtId="0" fontId="2" fillId="0" borderId="0" xfId="0" applyFont="1" applyFill="1" applyBorder="1" applyAlignment="1">
      <alignment/>
    </xf>
    <xf numFmtId="0" fontId="1" fillId="0" borderId="27" xfId="0" applyNumberFormat="1" applyFont="1" applyBorder="1" applyAlignment="1">
      <alignment/>
    </xf>
    <xf numFmtId="9" fontId="27" fillId="0" borderId="30" xfId="0" applyNumberFormat="1" applyFont="1" applyBorder="1" applyAlignment="1" applyProtection="1">
      <alignment horizontal="right"/>
      <protection hidden="1"/>
    </xf>
    <xf numFmtId="0" fontId="0" fillId="0" borderId="0" xfId="0" applyNumberFormat="1" applyFont="1" applyBorder="1" applyAlignment="1">
      <alignment/>
    </xf>
    <xf numFmtId="0" fontId="16" fillId="0" borderId="0" xfId="0" applyNumberFormat="1" applyFont="1" applyAlignment="1">
      <alignment/>
    </xf>
    <xf numFmtId="0" fontId="0" fillId="0" borderId="0" xfId="0" applyBorder="1" applyAlignment="1" applyProtection="1">
      <alignment/>
      <protection locked="0"/>
    </xf>
    <xf numFmtId="5" fontId="13" fillId="0" borderId="15" xfId="0" applyNumberFormat="1" applyFont="1" applyFill="1" applyBorder="1" applyAlignment="1" applyProtection="1">
      <alignment/>
      <protection hidden="1"/>
    </xf>
    <xf numFmtId="5" fontId="13" fillId="0" borderId="27" xfId="0" applyNumberFormat="1" applyFont="1" applyBorder="1" applyAlignment="1" applyProtection="1">
      <alignment/>
      <protection hidden="1"/>
    </xf>
    <xf numFmtId="5" fontId="24" fillId="0" borderId="31" xfId="0" applyNumberFormat="1" applyFont="1" applyFill="1" applyBorder="1" applyAlignment="1" applyProtection="1">
      <alignment/>
      <protection hidden="1"/>
    </xf>
    <xf numFmtId="0" fontId="0" fillId="0" borderId="0" xfId="0" applyNumberFormat="1" applyFont="1" applyBorder="1" applyAlignment="1">
      <alignment/>
    </xf>
    <xf numFmtId="0" fontId="17" fillId="0" borderId="0" xfId="0" applyFont="1" applyBorder="1" applyAlignment="1">
      <alignment/>
    </xf>
    <xf numFmtId="0" fontId="28" fillId="0" borderId="0" xfId="0" applyFont="1" applyAlignment="1">
      <alignment/>
    </xf>
    <xf numFmtId="0" fontId="40" fillId="0" borderId="0" xfId="0" applyFont="1" applyBorder="1" applyAlignment="1" applyProtection="1">
      <alignment horizontal="left"/>
      <protection locked="0"/>
    </xf>
    <xf numFmtId="0" fontId="11" fillId="0" borderId="0" xfId="0" applyFont="1" applyBorder="1" applyAlignment="1">
      <alignment horizontal="left"/>
    </xf>
    <xf numFmtId="0" fontId="23" fillId="0" borderId="0" xfId="0" applyFont="1" applyBorder="1" applyAlignment="1">
      <alignment horizontal="right"/>
    </xf>
    <xf numFmtId="0" fontId="36" fillId="0" borderId="0" xfId="0" applyFont="1" applyBorder="1" applyAlignment="1">
      <alignment horizontal="center"/>
    </xf>
    <xf numFmtId="182" fontId="7" fillId="0" borderId="27" xfId="0" applyNumberFormat="1" applyFont="1" applyBorder="1" applyAlignment="1">
      <alignment horizontal="left"/>
    </xf>
    <xf numFmtId="0" fontId="41" fillId="0" borderId="0" xfId="0" applyFont="1" applyBorder="1" applyAlignment="1">
      <alignment horizontal="center" vertical="top"/>
    </xf>
    <xf numFmtId="0" fontId="36" fillId="0" borderId="0" xfId="0" applyFont="1" applyBorder="1" applyAlignment="1">
      <alignment horizontal="justify" vertical="center"/>
    </xf>
    <xf numFmtId="182" fontId="7" fillId="0" borderId="0" xfId="0" applyNumberFormat="1" applyFont="1" applyBorder="1" applyAlignment="1">
      <alignment horizontal="left"/>
    </xf>
    <xf numFmtId="0" fontId="16" fillId="0" borderId="0" xfId="0" applyFont="1" applyBorder="1" applyAlignment="1">
      <alignment horizontal="justify" vertical="top"/>
    </xf>
    <xf numFmtId="0" fontId="23" fillId="0" borderId="0" xfId="0" applyFont="1" applyAlignment="1">
      <alignment horizontal="right"/>
    </xf>
    <xf numFmtId="0" fontId="16" fillId="0" borderId="0" xfId="0" applyFont="1" applyAlignment="1">
      <alignment horizontal="right"/>
    </xf>
    <xf numFmtId="0" fontId="16" fillId="0" borderId="0" xfId="0" applyFont="1" applyBorder="1" applyAlignment="1">
      <alignment horizontal="right"/>
    </xf>
    <xf numFmtId="0" fontId="23" fillId="0" borderId="28" xfId="0" applyFont="1" applyBorder="1" applyAlignment="1" applyProtection="1">
      <alignment horizontal="center"/>
      <protection locked="0"/>
    </xf>
    <xf numFmtId="0" fontId="6" fillId="0" borderId="27" xfId="0" applyFont="1" applyBorder="1" applyAlignment="1" applyProtection="1">
      <alignment horizontal="center"/>
      <protection hidden="1"/>
    </xf>
    <xf numFmtId="0" fontId="6" fillId="0" borderId="0" xfId="0" applyNumberFormat="1" applyFont="1" applyFill="1" applyBorder="1" applyAlignment="1" applyProtection="1">
      <alignment horizontal="center"/>
      <protection locked="0"/>
    </xf>
    <xf numFmtId="0" fontId="28" fillId="0" borderId="0" xfId="0" applyFont="1" applyAlignment="1">
      <alignment horizontal="left"/>
    </xf>
    <xf numFmtId="0" fontId="8" fillId="0" borderId="12" xfId="0" applyNumberFormat="1" applyFont="1" applyBorder="1" applyAlignment="1">
      <alignment horizontal="left"/>
    </xf>
    <xf numFmtId="0" fontId="17" fillId="0" borderId="13" xfId="0" applyFont="1" applyBorder="1" applyAlignment="1" applyProtection="1">
      <alignment horizontal="left"/>
      <protection locked="0"/>
    </xf>
    <xf numFmtId="0" fontId="5" fillId="0" borderId="11" xfId="0" applyNumberFormat="1" applyFont="1" applyBorder="1" applyAlignment="1">
      <alignment horizontal="left" vertical="top"/>
    </xf>
    <xf numFmtId="0" fontId="7" fillId="0" borderId="14" xfId="0" applyNumberFormat="1" applyFont="1" applyBorder="1" applyAlignment="1">
      <alignment horizontal="center"/>
    </xf>
    <xf numFmtId="0" fontId="5" fillId="0" borderId="0" xfId="0" applyNumberFormat="1" applyFont="1" applyBorder="1" applyAlignment="1">
      <alignment horizontal="center"/>
    </xf>
    <xf numFmtId="0" fontId="17" fillId="0" borderId="0" xfId="0" applyFont="1" applyBorder="1" applyAlignment="1" applyProtection="1">
      <alignment horizontal="center"/>
      <protection locked="0"/>
    </xf>
    <xf numFmtId="0" fontId="44" fillId="0" borderId="0" xfId="0" applyNumberFormat="1" applyFont="1" applyAlignment="1" applyProtection="1">
      <alignment/>
      <protection locked="0"/>
    </xf>
    <xf numFmtId="7" fontId="7"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protection locked="0"/>
    </xf>
    <xf numFmtId="5" fontId="13" fillId="0" borderId="27" xfId="0" applyNumberFormat="1" applyFont="1" applyBorder="1" applyAlignment="1" applyProtection="1">
      <alignment horizontal="center"/>
      <protection hidden="1"/>
    </xf>
    <xf numFmtId="0" fontId="6" fillId="0" borderId="0" xfId="0" applyNumberFormat="1" applyFont="1" applyFill="1" applyBorder="1" applyAlignment="1" applyProtection="1">
      <alignment/>
      <protection locked="0"/>
    </xf>
    <xf numFmtId="0" fontId="8" fillId="0" borderId="28" xfId="0" applyNumberFormat="1" applyFont="1" applyBorder="1" applyAlignment="1">
      <alignment horizontal="center"/>
    </xf>
    <xf numFmtId="0" fontId="11" fillId="25" borderId="28" xfId="0" applyNumberFormat="1" applyFont="1" applyFill="1" applyBorder="1" applyAlignment="1" applyProtection="1">
      <alignment horizontal="center"/>
      <protection locked="0"/>
    </xf>
    <xf numFmtId="0" fontId="1" fillId="25" borderId="29" xfId="0" applyNumberFormat="1" applyFont="1" applyFill="1" applyBorder="1" applyAlignment="1">
      <alignment/>
    </xf>
    <xf numFmtId="0" fontId="16" fillId="0" borderId="28" xfId="0" applyNumberFormat="1" applyFont="1" applyBorder="1" applyAlignment="1">
      <alignment/>
    </xf>
    <xf numFmtId="0" fontId="6" fillId="0" borderId="0" xfId="0" applyFont="1" applyBorder="1" applyAlignment="1" applyProtection="1">
      <alignment/>
      <protection hidden="1"/>
    </xf>
    <xf numFmtId="0" fontId="20" fillId="24" borderId="26" xfId="0" applyNumberFormat="1" applyFont="1" applyFill="1" applyBorder="1" applyAlignment="1" applyProtection="1">
      <alignment/>
      <protection hidden="1"/>
    </xf>
    <xf numFmtId="7" fontId="11" fillId="25" borderId="13" xfId="0" applyNumberFormat="1" applyFont="1" applyFill="1" applyBorder="1" applyAlignment="1" applyProtection="1">
      <alignment horizontal="right"/>
      <protection locked="0"/>
    </xf>
    <xf numFmtId="0" fontId="11" fillId="25" borderId="30" xfId="0" applyNumberFormat="1" applyFont="1" applyFill="1" applyBorder="1" applyAlignment="1" applyProtection="1">
      <alignment/>
      <protection locked="0"/>
    </xf>
    <xf numFmtId="0" fontId="11" fillId="25" borderId="13" xfId="0" applyNumberFormat="1" applyFont="1" applyFill="1" applyBorder="1" applyAlignment="1" applyProtection="1">
      <alignment/>
      <protection locked="0"/>
    </xf>
    <xf numFmtId="7" fontId="0" fillId="22" borderId="28" xfId="0" applyNumberFormat="1" applyFont="1" applyFill="1" applyBorder="1" applyAlignment="1" applyProtection="1">
      <alignment horizontal="right"/>
      <protection locked="0"/>
    </xf>
    <xf numFmtId="15" fontId="5" fillId="0" borderId="0" xfId="0" applyNumberFormat="1" applyFont="1" applyBorder="1" applyAlignment="1" applyProtection="1">
      <alignment horizontal="left"/>
      <protection/>
    </xf>
    <xf numFmtId="0" fontId="6" fillId="0" borderId="29" xfId="0" applyNumberFormat="1" applyFont="1" applyBorder="1" applyAlignment="1">
      <alignment horizontal="left"/>
    </xf>
    <xf numFmtId="0" fontId="6" fillId="0" borderId="13" xfId="0" applyNumberFormat="1" applyFont="1" applyBorder="1" applyAlignment="1">
      <alignment horizontal="left"/>
    </xf>
    <xf numFmtId="0" fontId="11" fillId="25" borderId="29" xfId="0" applyNumberFormat="1" applyFont="1" applyFill="1" applyBorder="1" applyAlignment="1" applyProtection="1">
      <alignment/>
      <protection locked="0"/>
    </xf>
    <xf numFmtId="0" fontId="7" fillId="4" borderId="30" xfId="0" applyNumberFormat="1" applyFont="1" applyFill="1" applyBorder="1" applyAlignment="1" applyProtection="1">
      <alignment horizontal="left"/>
      <protection locked="0"/>
    </xf>
    <xf numFmtId="0" fontId="6" fillId="0" borderId="28" xfId="0" applyNumberFormat="1" applyFont="1" applyBorder="1" applyAlignment="1" applyProtection="1">
      <alignment horizontal="left"/>
      <protection locked="0"/>
    </xf>
    <xf numFmtId="0" fontId="7" fillId="4" borderId="13" xfId="0" applyNumberFormat="1" applyFont="1" applyFill="1" applyBorder="1" applyAlignment="1" applyProtection="1">
      <alignment horizontal="left"/>
      <protection locked="0"/>
    </xf>
    <xf numFmtId="0" fontId="5" fillId="0" borderId="30" xfId="0" applyNumberFormat="1" applyFont="1" applyBorder="1" applyAlignment="1" applyProtection="1">
      <alignment horizontal="left"/>
      <protection locked="0"/>
    </xf>
    <xf numFmtId="0" fontId="11" fillId="25" borderId="28" xfId="0" applyNumberFormat="1" applyFont="1" applyFill="1" applyBorder="1" applyAlignment="1" applyProtection="1">
      <alignment horizontal="center"/>
      <protection locked="0"/>
    </xf>
    <xf numFmtId="15" fontId="6" fillId="25" borderId="13" xfId="0" applyNumberFormat="1" applyFont="1" applyFill="1" applyBorder="1" applyAlignment="1" applyProtection="1">
      <alignment horizontal="left"/>
      <protection locked="0"/>
    </xf>
    <xf numFmtId="15" fontId="16" fillId="0" borderId="0" xfId="0" applyNumberFormat="1" applyFont="1" applyBorder="1" applyAlignment="1" applyProtection="1">
      <alignment horizontal="right"/>
      <protection/>
    </xf>
    <xf numFmtId="0" fontId="6" fillId="0" borderId="0" xfId="0" applyNumberFormat="1" applyFont="1" applyFill="1" applyBorder="1" applyAlignment="1" applyProtection="1">
      <alignment horizontal="center"/>
      <protection locked="0"/>
    </xf>
    <xf numFmtId="0" fontId="7" fillId="4" borderId="28" xfId="0" applyNumberFormat="1" applyFont="1" applyFill="1" applyBorder="1" applyAlignment="1" applyProtection="1">
      <alignment horizontal="left"/>
      <protection locked="0"/>
    </xf>
    <xf numFmtId="15" fontId="6" fillId="25" borderId="27" xfId="0" applyNumberFormat="1" applyFont="1" applyFill="1" applyBorder="1" applyAlignment="1" applyProtection="1">
      <alignment horizontal="left"/>
      <protection locked="0"/>
    </xf>
    <xf numFmtId="0" fontId="7" fillId="4" borderId="29" xfId="0" applyNumberFormat="1" applyFont="1" applyFill="1" applyBorder="1" applyAlignment="1" applyProtection="1">
      <alignment horizontal="left"/>
      <protection locked="0"/>
    </xf>
    <xf numFmtId="0" fontId="8" fillId="0" borderId="29" xfId="0" applyNumberFormat="1" applyFont="1" applyBorder="1" applyAlignment="1">
      <alignment horizontal="left"/>
    </xf>
    <xf numFmtId="0" fontId="8" fillId="0" borderId="13" xfId="0" applyNumberFormat="1" applyFont="1" applyBorder="1" applyAlignment="1">
      <alignment horizontal="left"/>
    </xf>
    <xf numFmtId="0" fontId="8" fillId="0" borderId="30" xfId="0" applyNumberFormat="1" applyFont="1" applyBorder="1" applyAlignment="1">
      <alignment horizontal="left"/>
    </xf>
    <xf numFmtId="0" fontId="5" fillId="0" borderId="29" xfId="0" applyNumberFormat="1" applyFont="1" applyBorder="1" applyAlignment="1" applyProtection="1">
      <alignment horizontal="left"/>
      <protection locked="0"/>
    </xf>
    <xf numFmtId="0" fontId="5" fillId="0" borderId="13" xfId="0" applyNumberFormat="1" applyFont="1" applyBorder="1" applyAlignment="1" applyProtection="1">
      <alignment horizontal="left"/>
      <protection locked="0"/>
    </xf>
    <xf numFmtId="0" fontId="5" fillId="0" borderId="0" xfId="0" applyNumberFormat="1" applyFont="1" applyBorder="1" applyAlignment="1">
      <alignment horizontal="left"/>
    </xf>
    <xf numFmtId="0" fontId="6" fillId="0" borderId="30" xfId="0" applyNumberFormat="1" applyFont="1" applyBorder="1" applyAlignment="1" applyProtection="1">
      <alignment horizontal="left"/>
      <protection locked="0"/>
    </xf>
    <xf numFmtId="7" fontId="11" fillId="25" borderId="30" xfId="0" applyNumberFormat="1" applyFont="1" applyFill="1" applyBorder="1" applyAlignment="1" applyProtection="1">
      <alignment horizontal="right"/>
      <protection locked="0"/>
    </xf>
    <xf numFmtId="7" fontId="11" fillId="25" borderId="28" xfId="0" applyNumberFormat="1" applyFont="1" applyFill="1" applyBorder="1" applyAlignment="1" applyProtection="1">
      <alignment horizontal="right"/>
      <protection locked="0"/>
    </xf>
    <xf numFmtId="7" fontId="14" fillId="0" borderId="28" xfId="0" applyNumberFormat="1" applyFont="1" applyBorder="1" applyAlignment="1" applyProtection="1">
      <alignment horizontal="right"/>
      <protection hidden="1"/>
    </xf>
    <xf numFmtId="0" fontId="5" fillId="0" borderId="28" xfId="0" applyNumberFormat="1" applyFont="1" applyBorder="1" applyAlignment="1" applyProtection="1">
      <alignment horizontal="left"/>
      <protection locked="0"/>
    </xf>
    <xf numFmtId="7" fontId="14" fillId="0" borderId="29" xfId="0" applyNumberFormat="1" applyFont="1" applyBorder="1" applyAlignment="1" applyProtection="1">
      <alignment horizontal="right"/>
      <protection hidden="1"/>
    </xf>
    <xf numFmtId="7" fontId="14" fillId="0" borderId="30" xfId="0" applyNumberFormat="1" applyFont="1" applyBorder="1" applyAlignment="1" applyProtection="1">
      <alignment horizontal="right"/>
      <protection hidden="1"/>
    </xf>
    <xf numFmtId="0" fontId="36" fillId="0" borderId="29" xfId="0" applyNumberFormat="1" applyFont="1" applyBorder="1" applyAlignment="1">
      <alignment horizontal="left"/>
    </xf>
    <xf numFmtId="0" fontId="36" fillId="0" borderId="13" xfId="0" applyNumberFormat="1" applyFont="1" applyBorder="1" applyAlignment="1">
      <alignment horizontal="left"/>
    </xf>
    <xf numFmtId="0" fontId="36" fillId="0" borderId="30" xfId="0" applyNumberFormat="1" applyFont="1" applyBorder="1" applyAlignment="1">
      <alignment horizontal="left"/>
    </xf>
    <xf numFmtId="7" fontId="11" fillId="0" borderId="29" xfId="0" applyNumberFormat="1" applyFont="1" applyBorder="1" applyAlignment="1" applyProtection="1">
      <alignment horizontal="right"/>
      <protection locked="0"/>
    </xf>
    <xf numFmtId="7" fontId="11" fillId="0" borderId="13" xfId="0" applyNumberFormat="1" applyFont="1" applyBorder="1" applyAlignment="1" applyProtection="1">
      <alignment horizontal="right"/>
      <protection locked="0"/>
    </xf>
    <xf numFmtId="7" fontId="11" fillId="0" borderId="30" xfId="0" applyNumberFormat="1" applyFont="1" applyBorder="1" applyAlignment="1" applyProtection="1">
      <alignment horizontal="right"/>
      <protection locked="0"/>
    </xf>
    <xf numFmtId="7" fontId="14" fillId="0" borderId="13" xfId="0" applyNumberFormat="1" applyFont="1" applyBorder="1" applyAlignment="1" applyProtection="1">
      <alignment horizontal="right"/>
      <protection hidden="1"/>
    </xf>
    <xf numFmtId="0" fontId="5" fillId="0" borderId="32" xfId="0" applyNumberFormat="1" applyFont="1" applyBorder="1" applyAlignment="1">
      <alignment horizontal="left"/>
    </xf>
    <xf numFmtId="9" fontId="5" fillId="0" borderId="0" xfId="0" applyNumberFormat="1" applyFont="1" applyBorder="1" applyAlignment="1">
      <alignment horizontal="center"/>
    </xf>
    <xf numFmtId="0" fontId="16" fillId="0" borderId="17" xfId="0" applyNumberFormat="1" applyFont="1" applyBorder="1" applyAlignment="1">
      <alignment horizontal="center"/>
    </xf>
    <xf numFmtId="0" fontId="16" fillId="0" borderId="27" xfId="0" applyFont="1" applyBorder="1" applyAlignment="1">
      <alignment horizontal="center"/>
    </xf>
    <xf numFmtId="0" fontId="16" fillId="0" borderId="22" xfId="0" applyFont="1" applyBorder="1" applyAlignment="1">
      <alignment horizontal="center"/>
    </xf>
    <xf numFmtId="0" fontId="8" fillId="0" borderId="28" xfId="0" applyNumberFormat="1" applyFont="1" applyBorder="1" applyAlignment="1">
      <alignment horizontal="center"/>
    </xf>
    <xf numFmtId="0" fontId="5" fillId="0" borderId="17" xfId="0" applyNumberFormat="1" applyFont="1" applyBorder="1" applyAlignment="1">
      <alignment horizontal="left"/>
    </xf>
    <xf numFmtId="0" fontId="5" fillId="0" borderId="27" xfId="0" applyNumberFormat="1" applyFont="1" applyBorder="1" applyAlignment="1">
      <alignment horizontal="left"/>
    </xf>
    <xf numFmtId="0" fontId="5" fillId="0" borderId="22" xfId="0" applyNumberFormat="1" applyFont="1" applyBorder="1" applyAlignment="1">
      <alignment horizontal="left"/>
    </xf>
    <xf numFmtId="39" fontId="11" fillId="25" borderId="28" xfId="0" applyNumberFormat="1" applyFont="1" applyFill="1" applyBorder="1" applyAlignment="1" applyProtection="1">
      <alignment horizontal="right"/>
      <protection locked="0"/>
    </xf>
    <xf numFmtId="0" fontId="6" fillId="0" borderId="29" xfId="0" applyNumberFormat="1" applyFont="1" applyBorder="1" applyAlignment="1" applyProtection="1">
      <alignment horizontal="left"/>
      <protection locked="0"/>
    </xf>
    <xf numFmtId="0" fontId="6" fillId="0" borderId="13" xfId="0" applyNumberFormat="1" applyFont="1" applyBorder="1" applyAlignment="1" applyProtection="1">
      <alignment horizontal="left"/>
      <protection locked="0"/>
    </xf>
    <xf numFmtId="10" fontId="11" fillId="25" borderId="29" xfId="0" applyNumberFormat="1" applyFont="1" applyFill="1" applyBorder="1" applyAlignment="1" applyProtection="1">
      <alignment horizontal="right"/>
      <protection locked="0"/>
    </xf>
    <xf numFmtId="10" fontId="11" fillId="25" borderId="30" xfId="0" applyNumberFormat="1" applyFont="1" applyFill="1" applyBorder="1" applyAlignment="1" applyProtection="1">
      <alignment horizontal="right"/>
      <protection locked="0"/>
    </xf>
    <xf numFmtId="7" fontId="6" fillId="0" borderId="29" xfId="0" applyNumberFormat="1" applyFont="1" applyBorder="1" applyAlignment="1" applyProtection="1">
      <alignment/>
      <protection locked="0"/>
    </xf>
    <xf numFmtId="7" fontId="6" fillId="0" borderId="13" xfId="0" applyNumberFormat="1" applyFont="1" applyBorder="1" applyAlignment="1" applyProtection="1">
      <alignment/>
      <protection locked="0"/>
    </xf>
    <xf numFmtId="7" fontId="6" fillId="0" borderId="30" xfId="0" applyNumberFormat="1" applyFont="1" applyBorder="1" applyAlignment="1" applyProtection="1">
      <alignment/>
      <protection locked="0"/>
    </xf>
    <xf numFmtId="4" fontId="5" fillId="0" borderId="18" xfId="0" applyNumberFormat="1" applyFont="1" applyBorder="1" applyAlignment="1">
      <alignment horizontal="right"/>
    </xf>
    <xf numFmtId="4" fontId="5" fillId="0" borderId="0" xfId="0" applyNumberFormat="1" applyFont="1" applyBorder="1" applyAlignment="1">
      <alignment horizontal="right"/>
    </xf>
    <xf numFmtId="4" fontId="5" fillId="0" borderId="21" xfId="0" applyNumberFormat="1" applyFont="1" applyBorder="1" applyAlignment="1">
      <alignment horizontal="right"/>
    </xf>
    <xf numFmtId="7" fontId="13" fillId="0" borderId="28" xfId="0" applyNumberFormat="1" applyFont="1" applyBorder="1" applyAlignment="1" applyProtection="1">
      <alignment horizontal="right"/>
      <protection hidden="1"/>
    </xf>
    <xf numFmtId="7" fontId="6" fillId="25" borderId="13" xfId="0" applyNumberFormat="1" applyFont="1" applyFill="1" applyBorder="1" applyAlignment="1" applyProtection="1">
      <alignment horizontal="right"/>
      <protection locked="0"/>
    </xf>
    <xf numFmtId="7" fontId="6" fillId="25" borderId="30" xfId="0" applyNumberFormat="1" applyFont="1" applyFill="1" applyBorder="1" applyAlignment="1" applyProtection="1">
      <alignment horizontal="right"/>
      <protection locked="0"/>
    </xf>
    <xf numFmtId="0" fontId="8" fillId="0" borderId="29" xfId="0" applyNumberFormat="1" applyFont="1" applyBorder="1" applyAlignment="1">
      <alignment horizontal="center"/>
    </xf>
    <xf numFmtId="0" fontId="8" fillId="0" borderId="13" xfId="0" applyNumberFormat="1" applyFont="1" applyBorder="1" applyAlignment="1">
      <alignment horizontal="center"/>
    </xf>
    <xf numFmtId="0" fontId="8" fillId="0" borderId="30" xfId="0" applyNumberFormat="1" applyFont="1" applyBorder="1" applyAlignment="1">
      <alignment horizontal="center"/>
    </xf>
    <xf numFmtId="4" fontId="6" fillId="0" borderId="29" xfId="0" applyNumberFormat="1" applyFont="1" applyBorder="1" applyAlignment="1" applyProtection="1">
      <alignment horizontal="left"/>
      <protection locked="0"/>
    </xf>
    <xf numFmtId="4" fontId="6" fillId="0" borderId="13" xfId="0" applyNumberFormat="1" applyFont="1" applyBorder="1" applyAlignment="1" applyProtection="1">
      <alignment horizontal="left"/>
      <protection locked="0"/>
    </xf>
    <xf numFmtId="4" fontId="6" fillId="0" borderId="30" xfId="0" applyNumberFormat="1" applyFont="1" applyBorder="1" applyAlignment="1" applyProtection="1">
      <alignment horizontal="left"/>
      <protection locked="0"/>
    </xf>
    <xf numFmtId="4" fontId="5" fillId="0" borderId="14" xfId="0" applyNumberFormat="1" applyFont="1" applyBorder="1" applyAlignment="1">
      <alignment horizontal="right"/>
    </xf>
    <xf numFmtId="4" fontId="5" fillId="0" borderId="20" xfId="0" applyNumberFormat="1" applyFont="1" applyBorder="1" applyAlignment="1">
      <alignment horizontal="right"/>
    </xf>
    <xf numFmtId="0" fontId="9" fillId="0" borderId="13" xfId="0" applyNumberFormat="1" applyFont="1" applyBorder="1" applyAlignment="1">
      <alignment horizontal="left"/>
    </xf>
    <xf numFmtId="7" fontId="6" fillId="0" borderId="28" xfId="0" applyNumberFormat="1" applyFont="1" applyBorder="1" applyAlignment="1" applyProtection="1">
      <alignment/>
      <protection locked="0"/>
    </xf>
    <xf numFmtId="0" fontId="7" fillId="0" borderId="23" xfId="0" applyNumberFormat="1" applyFont="1" applyBorder="1" applyAlignment="1">
      <alignment horizontal="left"/>
    </xf>
    <xf numFmtId="0" fontId="7" fillId="0" borderId="26" xfId="0" applyNumberFormat="1" applyFont="1" applyBorder="1" applyAlignment="1">
      <alignment horizontal="left"/>
    </xf>
    <xf numFmtId="0" fontId="0" fillId="0" borderId="16" xfId="0" applyNumberFormat="1" applyFont="1" applyBorder="1" applyAlignment="1">
      <alignment horizontal="left"/>
    </xf>
    <xf numFmtId="0" fontId="0" fillId="0" borderId="33" xfId="0" applyNumberFormat="1" applyFont="1" applyBorder="1" applyAlignment="1">
      <alignment horizontal="left"/>
    </xf>
    <xf numFmtId="0" fontId="0" fillId="0" borderId="24" xfId="0" applyNumberFormat="1" applyFont="1" applyBorder="1" applyAlignment="1">
      <alignment horizontal="left"/>
    </xf>
    <xf numFmtId="0" fontId="0" fillId="0" borderId="32" xfId="0" applyNumberFormat="1" applyFont="1" applyBorder="1" applyAlignment="1">
      <alignment horizontal="left"/>
    </xf>
    <xf numFmtId="0" fontId="5" fillId="0" borderId="17"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26" xfId="0" applyNumberFormat="1" applyFont="1" applyBorder="1" applyAlignment="1">
      <alignment horizontal="center"/>
    </xf>
    <xf numFmtId="7" fontId="7" fillId="0" borderId="18" xfId="0" applyNumberFormat="1" applyFont="1" applyBorder="1" applyAlignment="1">
      <alignment horizontal="right" vertical="center"/>
    </xf>
    <xf numFmtId="7" fontId="7" fillId="0" borderId="0" xfId="0" applyNumberFormat="1" applyFont="1" applyBorder="1" applyAlignment="1">
      <alignment horizontal="right" vertical="center"/>
    </xf>
    <xf numFmtId="7" fontId="7" fillId="0" borderId="21" xfId="0" applyNumberFormat="1" applyFont="1" applyBorder="1" applyAlignment="1">
      <alignment horizontal="right" vertical="center"/>
    </xf>
    <xf numFmtId="7" fontId="16" fillId="0" borderId="18" xfId="0" applyNumberFormat="1" applyFont="1" applyBorder="1" applyAlignment="1">
      <alignment horizontal="right"/>
    </xf>
    <xf numFmtId="7" fontId="16" fillId="0" borderId="0" xfId="0" applyNumberFormat="1" applyFont="1" applyBorder="1" applyAlignment="1">
      <alignment horizontal="right"/>
    </xf>
    <xf numFmtId="7" fontId="16" fillId="0" borderId="21" xfId="0" applyNumberFormat="1" applyFont="1" applyBorder="1" applyAlignment="1">
      <alignment horizontal="right"/>
    </xf>
    <xf numFmtId="7" fontId="7" fillId="0" borderId="18" xfId="0" applyNumberFormat="1" applyFont="1" applyBorder="1" applyAlignment="1">
      <alignment horizontal="right"/>
    </xf>
    <xf numFmtId="7" fontId="7" fillId="0" borderId="0" xfId="0" applyNumberFormat="1" applyFont="1" applyBorder="1" applyAlignment="1">
      <alignment horizontal="right"/>
    </xf>
    <xf numFmtId="7" fontId="7" fillId="0" borderId="21" xfId="0" applyNumberFormat="1" applyFont="1" applyBorder="1" applyAlignment="1">
      <alignment horizontal="right"/>
    </xf>
    <xf numFmtId="4" fontId="42" fillId="0" borderId="18" xfId="0" applyNumberFormat="1" applyFont="1" applyBorder="1" applyAlignment="1">
      <alignment horizontal="right"/>
    </xf>
    <xf numFmtId="4" fontId="42" fillId="0" borderId="0" xfId="0" applyNumberFormat="1" applyFont="1" applyBorder="1" applyAlignment="1">
      <alignment horizontal="right"/>
    </xf>
    <xf numFmtId="4" fontId="42" fillId="0" borderId="21" xfId="0" applyNumberFormat="1" applyFont="1" applyBorder="1" applyAlignment="1">
      <alignment horizontal="right"/>
    </xf>
    <xf numFmtId="7" fontId="13" fillId="0" borderId="28" xfId="0" applyNumberFormat="1" applyFont="1" applyBorder="1" applyAlignment="1" applyProtection="1">
      <alignment horizontal="right" vertical="center"/>
      <protection hidden="1"/>
    </xf>
    <xf numFmtId="0" fontId="5" fillId="0" borderId="0" xfId="0" applyNumberFormat="1" applyFont="1" applyBorder="1" applyAlignment="1">
      <alignment horizontal="center"/>
    </xf>
    <xf numFmtId="0" fontId="5" fillId="0" borderId="27" xfId="0" applyNumberFormat="1" applyFont="1" applyBorder="1" applyAlignment="1">
      <alignment horizontal="center"/>
    </xf>
    <xf numFmtId="0" fontId="16" fillId="0" borderId="22" xfId="0" applyNumberFormat="1" applyFont="1" applyBorder="1" applyAlignment="1">
      <alignment horizontal="center"/>
    </xf>
    <xf numFmtId="0" fontId="8" fillId="0" borderId="23" xfId="0" applyNumberFormat="1" applyFont="1" applyBorder="1" applyAlignment="1">
      <alignment horizontal="left"/>
    </xf>
    <xf numFmtId="0" fontId="8" fillId="0" borderId="26" xfId="0" applyNumberFormat="1" applyFont="1" applyBorder="1" applyAlignment="1">
      <alignment horizontal="left"/>
    </xf>
    <xf numFmtId="180" fontId="6" fillId="0" borderId="27" xfId="0" applyNumberFormat="1" applyFont="1" applyFill="1" applyBorder="1" applyAlignment="1" applyProtection="1">
      <alignment horizontal="center"/>
      <protection hidden="1"/>
    </xf>
    <xf numFmtId="0" fontId="6" fillId="0" borderId="27" xfId="0" applyNumberFormat="1" applyFont="1" applyFill="1" applyBorder="1" applyAlignment="1" applyProtection="1">
      <alignment horizontal="center"/>
      <protection hidden="1"/>
    </xf>
    <xf numFmtId="0" fontId="5" fillId="0" borderId="26" xfId="0" applyNumberFormat="1" applyFont="1" applyBorder="1" applyAlignment="1">
      <alignment horizontal="left"/>
    </xf>
    <xf numFmtId="0" fontId="5" fillId="0" borderId="0" xfId="0" applyNumberFormat="1" applyFont="1" applyAlignment="1">
      <alignment horizontal="left"/>
    </xf>
    <xf numFmtId="0" fontId="5" fillId="0" borderId="16" xfId="0" applyNumberFormat="1" applyFont="1" applyBorder="1" applyAlignment="1">
      <alignment horizontal="left"/>
    </xf>
    <xf numFmtId="0" fontId="5" fillId="0" borderId="33" xfId="0" applyNumberFormat="1" applyFont="1" applyBorder="1" applyAlignment="1">
      <alignment horizontal="left"/>
    </xf>
    <xf numFmtId="0" fontId="5" fillId="0" borderId="24" xfId="0" applyNumberFormat="1" applyFont="1" applyBorder="1" applyAlignment="1">
      <alignment horizontal="left"/>
    </xf>
    <xf numFmtId="7" fontId="11" fillId="25" borderId="29" xfId="0" applyNumberFormat="1" applyFont="1" applyFill="1" applyBorder="1" applyAlignment="1" applyProtection="1">
      <alignment horizontal="right"/>
      <protection locked="0"/>
    </xf>
    <xf numFmtId="7" fontId="6" fillId="0" borderId="18" xfId="0" applyNumberFormat="1" applyFont="1" applyBorder="1" applyAlignment="1">
      <alignment horizontal="left"/>
    </xf>
    <xf numFmtId="7" fontId="6" fillId="0" borderId="0" xfId="0" applyNumberFormat="1" applyFont="1" applyBorder="1" applyAlignment="1">
      <alignment horizontal="left"/>
    </xf>
    <xf numFmtId="7" fontId="6" fillId="0" borderId="21" xfId="0" applyNumberFormat="1" applyFont="1" applyBorder="1" applyAlignment="1">
      <alignment horizontal="left"/>
    </xf>
    <xf numFmtId="10" fontId="11" fillId="0" borderId="29" xfId="0" applyNumberFormat="1" applyFont="1" applyBorder="1" applyAlignment="1" applyProtection="1">
      <alignment horizontal="center"/>
      <protection locked="0"/>
    </xf>
    <xf numFmtId="10" fontId="11" fillId="0" borderId="30" xfId="0" applyNumberFormat="1" applyFont="1" applyBorder="1" applyAlignment="1" applyProtection="1">
      <alignment horizontal="center"/>
      <protection locked="0"/>
    </xf>
    <xf numFmtId="0" fontId="1" fillId="0" borderId="0" xfId="0" applyNumberFormat="1" applyFont="1" applyAlignment="1">
      <alignment horizontal="left"/>
    </xf>
    <xf numFmtId="0" fontId="1" fillId="0" borderId="0" xfId="0" applyNumberFormat="1" applyFont="1" applyBorder="1" applyAlignment="1">
      <alignment horizontal="left"/>
    </xf>
    <xf numFmtId="0" fontId="1" fillId="0" borderId="29" xfId="0" applyNumberFormat="1" applyFont="1" applyBorder="1" applyAlignment="1">
      <alignment horizontal="right"/>
    </xf>
    <xf numFmtId="0" fontId="1" fillId="0" borderId="13" xfId="0" applyNumberFormat="1" applyFont="1" applyBorder="1" applyAlignment="1">
      <alignment horizontal="right"/>
    </xf>
    <xf numFmtId="0" fontId="1" fillId="0" borderId="30" xfId="0" applyNumberFormat="1" applyFont="1" applyBorder="1" applyAlignment="1">
      <alignment horizontal="right"/>
    </xf>
    <xf numFmtId="7" fontId="27" fillId="0" borderId="29" xfId="0" applyNumberFormat="1" applyFont="1" applyBorder="1" applyAlignment="1">
      <alignment horizontal="right"/>
    </xf>
    <xf numFmtId="7" fontId="27" fillId="0" borderId="13" xfId="0" applyNumberFormat="1" applyFont="1" applyBorder="1" applyAlignment="1">
      <alignment horizontal="right"/>
    </xf>
    <xf numFmtId="0" fontId="16" fillId="0" borderId="0" xfId="0" applyNumberFormat="1" applyFont="1" applyBorder="1" applyAlignment="1">
      <alignment horizontal="justify"/>
    </xf>
    <xf numFmtId="0" fontId="16" fillId="0" borderId="27" xfId="0" applyNumberFormat="1" applyFont="1" applyBorder="1" applyAlignment="1">
      <alignment horizontal="justify"/>
    </xf>
    <xf numFmtId="0" fontId="11" fillId="25" borderId="27" xfId="0" applyNumberFormat="1" applyFont="1" applyFill="1" applyBorder="1" applyAlignment="1" applyProtection="1">
      <alignment horizontal="justify"/>
      <protection locked="0"/>
    </xf>
    <xf numFmtId="0" fontId="6" fillId="25" borderId="13" xfId="0" applyNumberFormat="1" applyFont="1" applyFill="1" applyBorder="1" applyAlignment="1" applyProtection="1">
      <alignment horizontal="center"/>
      <protection locked="0"/>
    </xf>
    <xf numFmtId="0" fontId="0" fillId="0" borderId="10" xfId="0" applyNumberFormat="1" applyFont="1" applyBorder="1" applyAlignment="1">
      <alignment horizontal="left"/>
    </xf>
    <xf numFmtId="0" fontId="0" fillId="0" borderId="0" xfId="0" applyNumberFormat="1" applyFont="1" applyBorder="1" applyAlignment="1">
      <alignment horizontal="left"/>
    </xf>
    <xf numFmtId="0" fontId="0" fillId="0" borderId="11" xfId="0" applyNumberFormat="1" applyFont="1" applyBorder="1" applyAlignment="1">
      <alignment horizontal="left"/>
    </xf>
    <xf numFmtId="0" fontId="5" fillId="0" borderId="0" xfId="0" applyNumberFormat="1" applyFont="1" applyBorder="1" applyAlignment="1">
      <alignment horizontal="justify" vertical="center"/>
    </xf>
    <xf numFmtId="0" fontId="16" fillId="0" borderId="0" xfId="0" applyNumberFormat="1" applyFont="1" applyFill="1" applyBorder="1" applyAlignment="1" applyProtection="1">
      <alignment horizontal="center"/>
      <protection/>
    </xf>
    <xf numFmtId="0" fontId="7" fillId="0" borderId="26" xfId="0" applyNumberFormat="1" applyFont="1" applyBorder="1" applyAlignment="1">
      <alignment horizontal="left"/>
    </xf>
    <xf numFmtId="0" fontId="7" fillId="0" borderId="12" xfId="0" applyNumberFormat="1" applyFont="1" applyBorder="1" applyAlignment="1">
      <alignment horizontal="left"/>
    </xf>
    <xf numFmtId="0" fontId="45" fillId="0" borderId="28" xfId="0" applyNumberFormat="1" applyFont="1" applyBorder="1" applyAlignment="1">
      <alignment horizontal="center"/>
    </xf>
    <xf numFmtId="0" fontId="16" fillId="0" borderId="0" xfId="0" applyNumberFormat="1" applyFont="1" applyBorder="1" applyAlignment="1" applyProtection="1">
      <alignment horizontal="center"/>
      <protection/>
    </xf>
    <xf numFmtId="9" fontId="0" fillId="22" borderId="28" xfId="0" applyNumberFormat="1" applyFont="1" applyFill="1" applyBorder="1" applyAlignment="1" applyProtection="1">
      <alignment horizontal="right"/>
      <protection locked="0"/>
    </xf>
    <xf numFmtId="0" fontId="5" fillId="0" borderId="0" xfId="0" applyNumberFormat="1" applyFont="1" applyBorder="1" applyAlignment="1" applyProtection="1">
      <alignment horizontal="right"/>
      <protection/>
    </xf>
    <xf numFmtId="0" fontId="0" fillId="0" borderId="33" xfId="0" applyNumberFormat="1" applyFont="1" applyBorder="1" applyAlignment="1">
      <alignment horizontal="center"/>
    </xf>
    <xf numFmtId="0" fontId="11" fillId="0" borderId="0" xfId="0" applyNumberFormat="1" applyFont="1" applyAlignment="1" applyProtection="1">
      <alignment horizontal="justify" vertical="top"/>
      <protection/>
    </xf>
    <xf numFmtId="0" fontId="16" fillId="0" borderId="0" xfId="0" applyNumberFormat="1" applyFont="1" applyBorder="1" applyAlignment="1" applyProtection="1">
      <alignment horizontal="left"/>
      <protection/>
    </xf>
    <xf numFmtId="0" fontId="4" fillId="0" borderId="0" xfId="0" applyNumberFormat="1" applyFont="1" applyAlignment="1">
      <alignment horizontal="center"/>
    </xf>
    <xf numFmtId="7" fontId="7" fillId="0" borderId="27" xfId="0" applyNumberFormat="1" applyFont="1" applyFill="1" applyBorder="1" applyAlignment="1" applyProtection="1">
      <alignment horizontal="right"/>
      <protection locked="0"/>
    </xf>
    <xf numFmtId="0" fontId="11" fillId="0" borderId="0" xfId="0" applyNumberFormat="1" applyFont="1" applyAlignment="1" applyProtection="1">
      <alignment horizontal="justify"/>
      <protection/>
    </xf>
    <xf numFmtId="4" fontId="11" fillId="0" borderId="29" xfId="0" applyNumberFormat="1" applyFont="1" applyBorder="1" applyAlignment="1" applyProtection="1">
      <alignment horizontal="left"/>
      <protection locked="0"/>
    </xf>
    <xf numFmtId="4" fontId="11" fillId="0" borderId="13" xfId="0" applyNumberFormat="1" applyFont="1" applyBorder="1" applyAlignment="1" applyProtection="1">
      <alignment horizontal="left"/>
      <protection locked="0"/>
    </xf>
    <xf numFmtId="4" fontId="11" fillId="0" borderId="30" xfId="0" applyNumberFormat="1" applyFont="1" applyBorder="1" applyAlignment="1" applyProtection="1">
      <alignment horizontal="left"/>
      <protection locked="0"/>
    </xf>
    <xf numFmtId="7" fontId="11" fillId="0" borderId="28" xfId="0" applyNumberFormat="1" applyFont="1" applyBorder="1" applyAlignment="1" applyProtection="1">
      <alignment horizontal="right"/>
      <protection locked="0"/>
    </xf>
    <xf numFmtId="0" fontId="16" fillId="0" borderId="0" xfId="0" applyNumberFormat="1" applyFont="1" applyBorder="1" applyAlignment="1">
      <alignment horizontal="left"/>
    </xf>
    <xf numFmtId="0" fontId="16" fillId="0" borderId="27" xfId="0" applyNumberFormat="1" applyFont="1" applyBorder="1" applyAlignment="1">
      <alignment horizontal="left"/>
    </xf>
    <xf numFmtId="7" fontId="0" fillId="8" borderId="28" xfId="0" applyNumberFormat="1" applyFont="1" applyFill="1" applyBorder="1" applyAlignment="1" applyProtection="1">
      <alignment horizontal="right"/>
      <protection locked="0"/>
    </xf>
    <xf numFmtId="7" fontId="0" fillId="22" borderId="29" xfId="0" applyNumberFormat="1" applyFont="1" applyFill="1" applyBorder="1" applyAlignment="1" applyProtection="1">
      <alignment horizontal="right"/>
      <protection locked="0"/>
    </xf>
    <xf numFmtId="7" fontId="0" fillId="22" borderId="30" xfId="0" applyNumberFormat="1" applyFont="1" applyFill="1" applyBorder="1" applyAlignment="1" applyProtection="1">
      <alignment horizontal="right"/>
      <protection locked="0"/>
    </xf>
    <xf numFmtId="7" fontId="0" fillId="7" borderId="29" xfId="0" applyNumberFormat="1" applyFont="1" applyFill="1" applyBorder="1" applyAlignment="1" applyProtection="1">
      <alignment horizontal="right"/>
      <protection locked="0"/>
    </xf>
    <xf numFmtId="7" fontId="0" fillId="7" borderId="13" xfId="0" applyNumberFormat="1" applyFont="1" applyFill="1" applyBorder="1" applyAlignment="1" applyProtection="1">
      <alignment horizontal="right"/>
      <protection locked="0"/>
    </xf>
    <xf numFmtId="7" fontId="0" fillId="7" borderId="30" xfId="0" applyNumberFormat="1" applyFont="1" applyFill="1" applyBorder="1" applyAlignment="1" applyProtection="1">
      <alignment horizontal="right"/>
      <protection locked="0"/>
    </xf>
    <xf numFmtId="0" fontId="1" fillId="0" borderId="27" xfId="0" applyNumberFormat="1" applyFont="1" applyBorder="1" applyAlignment="1">
      <alignment horizontal="right"/>
    </xf>
    <xf numFmtId="0" fontId="0" fillId="22" borderId="30" xfId="0" applyFill="1" applyBorder="1" applyAlignment="1" applyProtection="1">
      <alignment/>
      <protection locked="0"/>
    </xf>
    <xf numFmtId="0" fontId="7" fillId="0" borderId="14" xfId="0" applyNumberFormat="1" applyFont="1" applyBorder="1" applyAlignment="1">
      <alignment horizontal="center"/>
    </xf>
    <xf numFmtId="7" fontId="1" fillId="0" borderId="18" xfId="0" applyNumberFormat="1" applyFont="1" applyBorder="1" applyAlignment="1">
      <alignment horizontal="left"/>
    </xf>
    <xf numFmtId="7" fontId="1" fillId="0" borderId="0" xfId="0" applyNumberFormat="1" applyFont="1" applyBorder="1" applyAlignment="1">
      <alignment horizontal="left"/>
    </xf>
    <xf numFmtId="0" fontId="2" fillId="0" borderId="29" xfId="0" applyNumberFormat="1" applyFont="1" applyBorder="1" applyAlignment="1" applyProtection="1">
      <alignment/>
      <protection locked="0"/>
    </xf>
    <xf numFmtId="0" fontId="2" fillId="0" borderId="13" xfId="0" applyNumberFormat="1" applyFont="1" applyBorder="1" applyAlignment="1" applyProtection="1">
      <alignment/>
      <protection locked="0"/>
    </xf>
    <xf numFmtId="0" fontId="30" fillId="0" borderId="0" xfId="0" applyNumberFormat="1" applyFont="1" applyAlignment="1">
      <alignment horizontal="justify" vertical="top"/>
    </xf>
    <xf numFmtId="0" fontId="16" fillId="0" borderId="14" xfId="0" applyNumberFormat="1" applyFont="1" applyBorder="1" applyAlignment="1">
      <alignment horizontal="center"/>
    </xf>
    <xf numFmtId="180" fontId="6" fillId="25" borderId="27" xfId="0" applyNumberFormat="1" applyFont="1" applyFill="1" applyBorder="1" applyAlignment="1" applyProtection="1">
      <alignment horizontal="center"/>
      <protection locked="0"/>
    </xf>
    <xf numFmtId="0" fontId="11" fillId="25" borderId="27" xfId="0" applyNumberFormat="1" applyFont="1" applyFill="1" applyBorder="1" applyAlignment="1" applyProtection="1">
      <alignment horizontal="center"/>
      <protection locked="0"/>
    </xf>
    <xf numFmtId="5" fontId="25" fillId="0" borderId="31" xfId="0" applyNumberFormat="1" applyFont="1" applyFill="1" applyBorder="1" applyAlignment="1" applyProtection="1">
      <alignment horizontal="right"/>
      <protection hidden="1"/>
    </xf>
    <xf numFmtId="0" fontId="20" fillId="0" borderId="0" xfId="0" applyNumberFormat="1" applyFont="1" applyAlignment="1" applyProtection="1">
      <alignment horizontal="justify"/>
      <protection hidden="1"/>
    </xf>
    <xf numFmtId="0" fontId="1" fillId="0" borderId="0" xfId="0" applyNumberFormat="1" applyFont="1" applyAlignment="1" applyProtection="1">
      <alignment horizontal="left"/>
      <protection hidden="1"/>
    </xf>
    <xf numFmtId="5" fontId="21" fillId="0" borderId="13" xfId="0" applyNumberFormat="1" applyFont="1" applyBorder="1" applyAlignment="1" applyProtection="1">
      <alignment horizontal="right"/>
      <protection hidden="1"/>
    </xf>
    <xf numFmtId="0" fontId="2" fillId="0" borderId="29" xfId="0" applyNumberFormat="1" applyFont="1" applyBorder="1" applyAlignment="1" applyProtection="1">
      <alignment horizontal="left"/>
      <protection locked="0"/>
    </xf>
    <xf numFmtId="0" fontId="2" fillId="0" borderId="13" xfId="0" applyNumberFormat="1" applyFont="1" applyBorder="1" applyAlignment="1" applyProtection="1">
      <alignment horizontal="left"/>
      <protection locked="0"/>
    </xf>
    <xf numFmtId="0" fontId="2" fillId="0" borderId="30" xfId="0" applyNumberFormat="1" applyFont="1" applyBorder="1" applyAlignment="1" applyProtection="1">
      <alignment horizontal="left"/>
      <protection locked="0"/>
    </xf>
    <xf numFmtId="5" fontId="21" fillId="24" borderId="25" xfId="0" applyNumberFormat="1" applyFont="1" applyFill="1" applyBorder="1" applyAlignment="1" applyProtection="1">
      <alignment horizontal="right"/>
      <protection hidden="1"/>
    </xf>
    <xf numFmtId="7" fontId="13" fillId="0" borderId="0" xfId="0" applyNumberFormat="1" applyFont="1" applyBorder="1" applyAlignment="1" applyProtection="1">
      <alignment horizontal="right"/>
      <protection hidden="1"/>
    </xf>
    <xf numFmtId="4" fontId="23" fillId="0" borderId="18" xfId="0" applyNumberFormat="1" applyFont="1" applyBorder="1" applyAlignment="1">
      <alignment horizontal="justify"/>
    </xf>
    <xf numFmtId="4" fontId="16" fillId="0" borderId="0" xfId="0" applyNumberFormat="1" applyFont="1" applyBorder="1" applyAlignment="1">
      <alignment horizontal="justify"/>
    </xf>
    <xf numFmtId="4" fontId="16" fillId="0" borderId="18" xfId="0" applyNumberFormat="1" applyFont="1" applyBorder="1" applyAlignment="1">
      <alignment horizontal="justify"/>
    </xf>
    <xf numFmtId="7" fontId="14" fillId="0" borderId="29" xfId="0" applyNumberFormat="1" applyFont="1" applyBorder="1" applyAlignment="1" applyProtection="1">
      <alignment/>
      <protection hidden="1"/>
    </xf>
    <xf numFmtId="7" fontId="14" fillId="0" borderId="13" xfId="0" applyNumberFormat="1" applyFont="1" applyBorder="1" applyAlignment="1" applyProtection="1">
      <alignment/>
      <protection hidden="1"/>
    </xf>
    <xf numFmtId="7" fontId="14" fillId="0" borderId="30" xfId="0" applyNumberFormat="1" applyFont="1" applyBorder="1" applyAlignment="1" applyProtection="1">
      <alignment/>
      <protection hidden="1"/>
    </xf>
    <xf numFmtId="0" fontId="28" fillId="0" borderId="19" xfId="0" applyFont="1" applyBorder="1" applyAlignment="1">
      <alignment horizontal="center"/>
    </xf>
    <xf numFmtId="0" fontId="28" fillId="0" borderId="14" xfId="0" applyFont="1" applyBorder="1" applyAlignment="1">
      <alignment horizontal="center"/>
    </xf>
    <xf numFmtId="0" fontId="28" fillId="0" borderId="20"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11" fillId="0" borderId="33" xfId="0" applyFont="1" applyBorder="1" applyAlignment="1">
      <alignment horizontal="center"/>
    </xf>
    <xf numFmtId="0" fontId="11" fillId="0" borderId="24" xfId="0" applyFont="1" applyBorder="1" applyAlignment="1">
      <alignment horizontal="center"/>
    </xf>
    <xf numFmtId="0" fontId="1" fillId="0" borderId="0" xfId="0" applyFont="1" applyBorder="1" applyAlignment="1">
      <alignment horizontal="left"/>
    </xf>
    <xf numFmtId="0" fontId="1" fillId="0" borderId="21" xfId="0" applyFont="1" applyBorder="1" applyAlignment="1">
      <alignment horizontal="left"/>
    </xf>
    <xf numFmtId="0" fontId="11" fillId="0" borderId="0" xfId="0" applyFont="1" applyBorder="1" applyAlignment="1">
      <alignment horizontal="left"/>
    </xf>
    <xf numFmtId="0" fontId="11" fillId="0" borderId="21" xfId="0" applyFont="1" applyBorder="1" applyAlignment="1">
      <alignment horizontal="left"/>
    </xf>
    <xf numFmtId="0" fontId="16" fillId="0" borderId="14" xfId="0" applyFont="1" applyBorder="1" applyAlignment="1">
      <alignment horizontal="left"/>
    </xf>
    <xf numFmtId="0" fontId="16" fillId="0" borderId="20" xfId="0" applyFont="1" applyBorder="1" applyAlignment="1">
      <alignment horizontal="left"/>
    </xf>
    <xf numFmtId="0" fontId="17" fillId="0" borderId="27"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6" fillId="0" borderId="0" xfId="0" applyFont="1" applyBorder="1" applyAlignment="1">
      <alignment horizontal="justify" vertical="center"/>
    </xf>
    <xf numFmtId="182" fontId="7" fillId="0" borderId="27" xfId="0" applyNumberFormat="1" applyFont="1" applyBorder="1" applyAlignment="1">
      <alignment horizontal="left"/>
    </xf>
    <xf numFmtId="0" fontId="2" fillId="0" borderId="0" xfId="0" applyFont="1" applyBorder="1" applyAlignment="1">
      <alignment horizontal="left"/>
    </xf>
    <xf numFmtId="0" fontId="1" fillId="0" borderId="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9" fillId="0" borderId="0" xfId="0" applyFont="1" applyBorder="1" applyAlignment="1">
      <alignment horizontal="center"/>
    </xf>
    <xf numFmtId="0" fontId="19" fillId="0" borderId="21" xfId="0" applyFont="1" applyBorder="1" applyAlignment="1">
      <alignment horizontal="center"/>
    </xf>
    <xf numFmtId="0" fontId="19" fillId="0" borderId="27" xfId="0" applyFont="1" applyBorder="1" applyAlignment="1">
      <alignment horizontal="center"/>
    </xf>
    <xf numFmtId="0" fontId="19" fillId="0" borderId="22" xfId="0" applyFont="1" applyBorder="1" applyAlignment="1">
      <alignment horizontal="center"/>
    </xf>
    <xf numFmtId="0" fontId="11" fillId="0" borderId="0" xfId="0" applyFont="1" applyBorder="1" applyAlignment="1">
      <alignment horizontal="center"/>
    </xf>
    <xf numFmtId="0" fontId="16" fillId="0" borderId="14" xfId="0" applyFont="1" applyBorder="1" applyAlignment="1">
      <alignment horizontal="left" vertical="center"/>
    </xf>
    <xf numFmtId="0" fontId="16" fillId="0" borderId="20" xfId="0" applyFont="1" applyBorder="1" applyAlignment="1">
      <alignment horizontal="left" vertical="center"/>
    </xf>
    <xf numFmtId="182" fontId="17" fillId="0" borderId="0" xfId="0" applyNumberFormat="1" applyFont="1" applyBorder="1" applyAlignment="1" applyProtection="1">
      <alignment horizontal="left" vertical="center"/>
      <protection locked="0"/>
    </xf>
    <xf numFmtId="182" fontId="17" fillId="0" borderId="27" xfId="0" applyNumberFormat="1" applyFont="1" applyBorder="1" applyAlignment="1" applyProtection="1">
      <alignment horizontal="left" vertical="center"/>
      <protection locked="0"/>
    </xf>
    <xf numFmtId="0" fontId="11" fillId="0" borderId="11" xfId="0" applyFont="1" applyBorder="1" applyAlignment="1">
      <alignment horizontal="center"/>
    </xf>
    <xf numFmtId="0" fontId="16" fillId="0" borderId="0" xfId="0" applyFont="1" applyBorder="1" applyAlignment="1">
      <alignment horizontal="justify" vertical="top"/>
    </xf>
    <xf numFmtId="0" fontId="6" fillId="0" borderId="27" xfId="0" applyFont="1" applyBorder="1" applyAlignment="1" applyProtection="1">
      <alignment horizontal="center"/>
      <protection hidden="1"/>
    </xf>
    <xf numFmtId="0" fontId="11" fillId="0" borderId="0" xfId="0" applyFont="1" applyBorder="1" applyAlignment="1">
      <alignment horizontal="center"/>
    </xf>
    <xf numFmtId="0" fontId="11" fillId="0" borderId="11" xfId="0" applyFont="1" applyBorder="1" applyAlignment="1">
      <alignment horizontal="center"/>
    </xf>
    <xf numFmtId="180" fontId="6" fillId="0" borderId="13" xfId="0" applyNumberFormat="1" applyFont="1" applyBorder="1" applyAlignment="1" applyProtection="1">
      <alignment horizontal="right"/>
      <protection hidden="1"/>
    </xf>
    <xf numFmtId="0" fontId="6" fillId="0" borderId="0" xfId="0" applyFont="1" applyBorder="1" applyAlignment="1">
      <alignment horizontal="center"/>
    </xf>
    <xf numFmtId="180" fontId="6" fillId="0" borderId="27" xfId="0" applyNumberFormat="1" applyFont="1" applyBorder="1" applyAlignment="1" applyProtection="1">
      <alignment horizontal="right"/>
      <protection hidden="1"/>
    </xf>
    <xf numFmtId="0" fontId="11" fillId="0" borderId="27" xfId="0" applyFont="1" applyBorder="1" applyAlignment="1" applyProtection="1">
      <alignment horizontal="left"/>
      <protection hidden="1"/>
    </xf>
    <xf numFmtId="0" fontId="15" fillId="0" borderId="0" xfId="0" applyFont="1" applyBorder="1" applyAlignment="1">
      <alignment horizontal="center"/>
    </xf>
    <xf numFmtId="0" fontId="0" fillId="0" borderId="0" xfId="0" applyBorder="1" applyAlignment="1">
      <alignment/>
    </xf>
    <xf numFmtId="0" fontId="0" fillId="0" borderId="11" xfId="0" applyBorder="1" applyAlignment="1">
      <alignment/>
    </xf>
    <xf numFmtId="0" fontId="1" fillId="0" borderId="0" xfId="0" applyFont="1" applyBorder="1" applyAlignment="1">
      <alignment horizontal="left" vertical="center"/>
    </xf>
    <xf numFmtId="0" fontId="11" fillId="0" borderId="26" xfId="0" applyFont="1" applyBorder="1" applyAlignment="1">
      <alignment horizontal="left"/>
    </xf>
    <xf numFmtId="0" fontId="40" fillId="0" borderId="13" xfId="0" applyFont="1" applyBorder="1" applyAlignment="1" applyProtection="1">
      <alignment horizontal="left"/>
      <protection locked="0"/>
    </xf>
    <xf numFmtId="0" fontId="17" fillId="0" borderId="13" xfId="0" applyFont="1" applyBorder="1" applyAlignment="1" applyProtection="1">
      <alignment horizontal="left"/>
      <protection hidden="1"/>
    </xf>
    <xf numFmtId="0" fontId="17" fillId="0" borderId="13" xfId="0" applyFont="1" applyBorder="1" applyAlignment="1" applyProtection="1">
      <alignment horizontal="left"/>
      <protection locked="0"/>
    </xf>
    <xf numFmtId="0" fontId="17" fillId="0" borderId="0" xfId="0" applyFont="1" applyBorder="1" applyAlignment="1" applyProtection="1">
      <alignment horizontal="justify" vertical="top"/>
      <protection hidden="1"/>
    </xf>
    <xf numFmtId="0" fontId="17" fillId="0" borderId="27" xfId="0" applyFont="1" applyBorder="1" applyAlignment="1" applyProtection="1">
      <alignment horizontal="justify" vertical="top"/>
      <protection hidden="1"/>
    </xf>
    <xf numFmtId="0" fontId="2" fillId="0" borderId="0" xfId="0" applyFont="1" applyBorder="1" applyAlignment="1">
      <alignment horizontal="right"/>
    </xf>
    <xf numFmtId="0" fontId="17" fillId="0" borderId="27" xfId="0" applyFont="1" applyBorder="1" applyAlignment="1" applyProtection="1">
      <alignment horizontal="left"/>
      <protection locked="0"/>
    </xf>
    <xf numFmtId="187" fontId="28" fillId="0" borderId="25" xfId="0" applyNumberFormat="1" applyFont="1" applyBorder="1" applyAlignment="1" applyProtection="1">
      <alignment horizontal="center"/>
      <protection hidden="1"/>
    </xf>
    <xf numFmtId="0" fontId="11" fillId="0" borderId="0" xfId="0" applyFont="1" applyBorder="1" applyAlignment="1">
      <alignment horizontal="left"/>
    </xf>
    <xf numFmtId="0" fontId="17" fillId="0" borderId="27" xfId="0" applyFont="1" applyBorder="1" applyAlignment="1">
      <alignment horizontal="left"/>
    </xf>
    <xf numFmtId="0" fontId="41" fillId="0" borderId="0" xfId="0" applyFont="1" applyBorder="1" applyAlignment="1">
      <alignment horizontal="center" vertical="top"/>
    </xf>
    <xf numFmtId="0" fontId="16" fillId="0" borderId="27" xfId="0" applyFont="1" applyBorder="1" applyAlignment="1" applyProtection="1">
      <alignment horizontal="left"/>
      <protection locked="0"/>
    </xf>
    <xf numFmtId="0" fontId="11" fillId="0" borderId="33" xfId="0" applyFont="1" applyBorder="1" applyAlignment="1">
      <alignment horizontal="left"/>
    </xf>
    <xf numFmtId="1" fontId="33" fillId="0" borderId="27" xfId="0" applyNumberFormat="1" applyFont="1" applyBorder="1" applyAlignment="1" applyProtection="1">
      <alignment horizontal="center"/>
      <protection hidden="1"/>
    </xf>
    <xf numFmtId="0" fontId="6" fillId="0" borderId="14" xfId="0" applyFont="1" applyBorder="1" applyAlignment="1">
      <alignment horizontal="center"/>
    </xf>
    <xf numFmtId="0" fontId="32" fillId="0" borderId="0" xfId="0" applyFont="1" applyBorder="1" applyAlignment="1" applyProtection="1">
      <alignment horizontal="center"/>
      <protection hidden="1"/>
    </xf>
    <xf numFmtId="0" fontId="1" fillId="0" borderId="0" xfId="0" applyFont="1" applyBorder="1" applyAlignment="1">
      <alignment vertical="center"/>
    </xf>
    <xf numFmtId="0" fontId="1" fillId="0" borderId="11" xfId="0" applyFont="1" applyBorder="1" applyAlignment="1">
      <alignment vertical="center"/>
    </xf>
    <xf numFmtId="0" fontId="22" fillId="0" borderId="26" xfId="0" applyFont="1" applyBorder="1" applyAlignment="1">
      <alignment horizontal="left"/>
    </xf>
    <xf numFmtId="0" fontId="1" fillId="0" borderId="0" xfId="0" applyFont="1" applyBorder="1" applyAlignment="1">
      <alignment horizontal="left" vertical="justify"/>
    </xf>
    <xf numFmtId="0" fontId="1" fillId="0" borderId="11" xfId="0" applyFont="1" applyBorder="1" applyAlignment="1">
      <alignment horizontal="left" vertical="justify"/>
    </xf>
    <xf numFmtId="0" fontId="15" fillId="0" borderId="0" xfId="0" applyFont="1" applyBorder="1" applyAlignment="1">
      <alignment horizontal="left"/>
    </xf>
    <xf numFmtId="0" fontId="17" fillId="0" borderId="0" xfId="0" applyFont="1" applyBorder="1" applyAlignment="1" applyProtection="1">
      <alignment horizontal="justify"/>
      <protection hidden="1"/>
    </xf>
    <xf numFmtId="0" fontId="17" fillId="0" borderId="27" xfId="0" applyFont="1" applyBorder="1" applyAlignment="1" applyProtection="1">
      <alignment horizontal="justify"/>
      <protection hidden="1"/>
    </xf>
    <xf numFmtId="0" fontId="17" fillId="0" borderId="0" xfId="0" applyFont="1" applyBorder="1" applyAlignment="1">
      <alignment horizontal="left"/>
    </xf>
    <xf numFmtId="0" fontId="32" fillId="0" borderId="0" xfId="0" applyNumberFormat="1" applyFont="1" applyBorder="1" applyAlignment="1" applyProtection="1">
      <alignment horizontal="center"/>
      <protection hidden="1"/>
    </xf>
    <xf numFmtId="0" fontId="36" fillId="0" borderId="27" xfId="0" applyFont="1" applyBorder="1" applyAlignment="1" applyProtection="1">
      <alignment horizontal="left"/>
      <protection locked="0"/>
    </xf>
    <xf numFmtId="1" fontId="6" fillId="0" borderId="27" xfId="0" applyNumberFormat="1" applyFont="1" applyBorder="1" applyAlignment="1" applyProtection="1">
      <alignment horizontal="center"/>
      <protection hidden="1"/>
    </xf>
    <xf numFmtId="0" fontId="16" fillId="0" borderId="14" xfId="0" applyFont="1" applyBorder="1" applyAlignment="1">
      <alignment horizontal="justify" vertical="top"/>
    </xf>
    <xf numFmtId="182" fontId="7" fillId="0" borderId="27" xfId="0" applyNumberFormat="1" applyFont="1" applyBorder="1" applyAlignment="1" applyProtection="1">
      <alignment horizontal="left"/>
      <protection hidden="1"/>
    </xf>
    <xf numFmtId="0" fontId="7" fillId="0" borderId="27" xfId="0" applyFont="1" applyBorder="1" applyAlignment="1" applyProtection="1">
      <alignment horizontal="left"/>
      <protection hidden="1"/>
    </xf>
    <xf numFmtId="0" fontId="42" fillId="0" borderId="14" xfId="0" applyFont="1" applyBorder="1" applyAlignment="1">
      <alignment horizontal="left"/>
    </xf>
    <xf numFmtId="0" fontId="42" fillId="0" borderId="20" xfId="0" applyFont="1" applyBorder="1" applyAlignment="1">
      <alignment horizontal="left"/>
    </xf>
    <xf numFmtId="0" fontId="17" fillId="0" borderId="0" xfId="0" applyFont="1" applyBorder="1" applyAlignment="1" applyProtection="1">
      <alignment horizontal="justify" vertical="center"/>
      <protection hidden="1"/>
    </xf>
    <xf numFmtId="0" fontId="17" fillId="0" borderId="27" xfId="0" applyFont="1" applyBorder="1" applyAlignment="1" applyProtection="1">
      <alignment horizontal="justify" vertical="center"/>
      <protection hidden="1"/>
    </xf>
    <xf numFmtId="0" fontId="42" fillId="0" borderId="14" xfId="0" applyFont="1" applyBorder="1" applyAlignment="1">
      <alignment horizontal="left" vertical="center"/>
    </xf>
    <xf numFmtId="182" fontId="17" fillId="0" borderId="21" xfId="0" applyNumberFormat="1" applyFont="1" applyBorder="1" applyAlignment="1" applyProtection="1">
      <alignment horizontal="left" vertical="center"/>
      <protection locked="0"/>
    </xf>
    <xf numFmtId="182" fontId="17" fillId="0" borderId="22" xfId="0" applyNumberFormat="1" applyFont="1" applyBorder="1" applyAlignment="1" applyProtection="1">
      <alignment horizontal="left" vertical="center"/>
      <protection locked="0"/>
    </xf>
    <xf numFmtId="0" fontId="42" fillId="0" borderId="2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left"/>
    </xf>
    <xf numFmtId="0" fontId="16" fillId="0" borderId="21" xfId="0" applyFont="1" applyBorder="1" applyAlignment="1">
      <alignment horizontal="justify" vertical="top"/>
    </xf>
    <xf numFmtId="1" fontId="2" fillId="0" borderId="0" xfId="0" applyNumberFormat="1" applyFont="1" applyBorder="1" applyAlignment="1" applyProtection="1">
      <alignment horizontal="left"/>
      <protection hidden="1"/>
    </xf>
    <xf numFmtId="0" fontId="17" fillId="0" borderId="0" xfId="0" applyFont="1" applyBorder="1" applyAlignment="1" applyProtection="1">
      <alignment horizontal="left"/>
      <protection hidden="1"/>
    </xf>
    <xf numFmtId="0" fontId="17" fillId="0" borderId="21" xfId="0" applyFont="1" applyBorder="1" applyAlignment="1" applyProtection="1">
      <alignment horizontal="justify" vertical="center"/>
      <protection hidden="1"/>
    </xf>
    <xf numFmtId="0" fontId="17" fillId="0" borderId="0" xfId="0" applyFont="1" applyBorder="1" applyAlignment="1" applyProtection="1">
      <alignment horizontal="left"/>
      <protection/>
    </xf>
    <xf numFmtId="0" fontId="17" fillId="0" borderId="21" xfId="0" applyFont="1" applyBorder="1" applyAlignment="1" applyProtection="1">
      <alignment horizontal="left"/>
      <protection/>
    </xf>
    <xf numFmtId="0" fontId="1" fillId="0" borderId="0" xfId="0" applyFont="1" applyBorder="1" applyAlignment="1">
      <alignment horizontal="left" vertical="top"/>
    </xf>
    <xf numFmtId="0" fontId="1" fillId="0" borderId="11" xfId="0" applyFont="1" applyBorder="1" applyAlignment="1">
      <alignment horizontal="left" vertical="top"/>
    </xf>
    <xf numFmtId="0" fontId="3" fillId="0" borderId="0" xfId="0" applyFont="1" applyBorder="1" applyAlignment="1" applyProtection="1">
      <alignment horizontal="center"/>
      <protection hidden="1"/>
    </xf>
    <xf numFmtId="0" fontId="16" fillId="0" borderId="14" xfId="0" applyFont="1" applyBorder="1" applyAlignment="1">
      <alignment horizontal="left" vertical="top"/>
    </xf>
    <xf numFmtId="5" fontId="6" fillId="0" borderId="0" xfId="0" applyNumberFormat="1" applyFont="1" applyBorder="1" applyAlignment="1" applyProtection="1">
      <alignment horizontal="center"/>
      <protection hidden="1"/>
    </xf>
    <xf numFmtId="5" fontId="6" fillId="0" borderId="27" xfId="0" applyNumberFormat="1" applyFont="1" applyBorder="1" applyAlignment="1" applyProtection="1">
      <alignment horizontal="center"/>
      <protection hidden="1"/>
    </xf>
    <xf numFmtId="0" fontId="11"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6" fillId="0" borderId="0" xfId="0" applyFont="1" applyBorder="1" applyAlignment="1">
      <alignment horizontal="left"/>
    </xf>
    <xf numFmtId="0" fontId="17" fillId="0" borderId="0" xfId="0" applyFont="1" applyBorder="1" applyAlignment="1">
      <alignment horizontal="left" vertical="center"/>
    </xf>
    <xf numFmtId="0" fontId="17" fillId="0" borderId="21" xfId="0" applyFont="1" applyBorder="1" applyAlignment="1">
      <alignment horizontal="left" vertical="center"/>
    </xf>
    <xf numFmtId="189" fontId="28" fillId="0" borderId="25" xfId="0" applyNumberFormat="1" applyFont="1" applyBorder="1" applyAlignment="1" applyProtection="1">
      <alignment horizontal="left"/>
      <protection hidden="1"/>
    </xf>
    <xf numFmtId="173" fontId="4" fillId="0" borderId="25" xfId="0" applyNumberFormat="1" applyFont="1" applyBorder="1" applyAlignment="1" applyProtection="1">
      <alignment horizontal="center"/>
      <protection hidden="1"/>
    </xf>
    <xf numFmtId="0" fontId="5" fillId="0" borderId="27" xfId="0" applyFont="1" applyBorder="1" applyAlignment="1" applyProtection="1">
      <alignment horizontal="left"/>
      <protection/>
    </xf>
    <xf numFmtId="0" fontId="0" fillId="0" borderId="27" xfId="0" applyFont="1" applyBorder="1" applyAlignment="1" applyProtection="1">
      <alignment horizontal="left"/>
      <protection/>
    </xf>
    <xf numFmtId="0" fontId="0" fillId="0" borderId="22" xfId="0" applyFont="1" applyBorder="1" applyAlignment="1" applyProtection="1">
      <alignment horizontal="left"/>
      <protection/>
    </xf>
    <xf numFmtId="0" fontId="17" fillId="0" borderId="22" xfId="0" applyFont="1" applyBorder="1" applyAlignment="1">
      <alignment horizontal="left"/>
    </xf>
    <xf numFmtId="0" fontId="0" fillId="0" borderId="27" xfId="0" applyBorder="1" applyAlignment="1">
      <alignment horizontal="left"/>
    </xf>
    <xf numFmtId="0" fontId="1" fillId="0" borderId="14" xfId="0" applyFont="1" applyBorder="1" applyAlignment="1">
      <alignment horizontal="center"/>
    </xf>
    <xf numFmtId="0" fontId="0" fillId="0" borderId="0" xfId="0" applyBorder="1" applyAlignment="1">
      <alignment horizontal="center"/>
    </xf>
    <xf numFmtId="0" fontId="17" fillId="0" borderId="0" xfId="0" applyFont="1" applyBorder="1" applyAlignment="1" applyProtection="1">
      <alignment horizontal="left"/>
      <protection locked="0"/>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1" fillId="0" borderId="33" xfId="0" applyFont="1" applyBorder="1" applyAlignment="1">
      <alignment horizontal="left" vertical="top"/>
    </xf>
    <xf numFmtId="0" fontId="0" fillId="0" borderId="0"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0" fillId="0" borderId="33" xfId="0" applyBorder="1" applyAlignment="1">
      <alignment horizontal="left"/>
    </xf>
    <xf numFmtId="0" fontId="0" fillId="0" borderId="24" xfId="0" applyBorder="1" applyAlignment="1">
      <alignment horizontal="left"/>
    </xf>
    <xf numFmtId="0" fontId="11" fillId="0" borderId="11" xfId="0" applyFont="1" applyBorder="1" applyAlignment="1">
      <alignment horizontal="left"/>
    </xf>
    <xf numFmtId="0" fontId="17" fillId="0" borderId="21" xfId="0" applyFont="1" applyBorder="1" applyAlignment="1">
      <alignment horizontal="left"/>
    </xf>
    <xf numFmtId="180" fontId="6" fillId="0" borderId="13" xfId="0" applyNumberFormat="1" applyFont="1" applyBorder="1" applyAlignment="1" applyProtection="1">
      <alignment/>
      <protection hidden="1"/>
    </xf>
    <xf numFmtId="0" fontId="0" fillId="0" borderId="21" xfId="0" applyBorder="1" applyAlignment="1">
      <alignment horizont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11" fillId="0" borderId="21" xfId="0" applyFont="1" applyBorder="1" applyAlignment="1">
      <alignment horizontal="center"/>
    </xf>
    <xf numFmtId="0" fontId="28" fillId="0" borderId="0" xfId="0" applyFont="1" applyBorder="1" applyAlignment="1">
      <alignment horizontal="left"/>
    </xf>
    <xf numFmtId="0" fontId="35" fillId="0" borderId="0" xfId="0" applyFont="1" applyBorder="1" applyAlignment="1">
      <alignment horizontal="right"/>
    </xf>
    <xf numFmtId="0" fontId="15" fillId="0" borderId="0" xfId="0" applyFont="1" applyBorder="1" applyAlignment="1">
      <alignment horizontal="right"/>
    </xf>
    <xf numFmtId="0" fontId="0" fillId="0" borderId="0" xfId="0" applyBorder="1" applyAlignment="1" applyProtection="1">
      <alignment horizontal="lef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79</xdr:row>
      <xdr:rowOff>142875</xdr:rowOff>
    </xdr:from>
    <xdr:to>
      <xdr:col>7</xdr:col>
      <xdr:colOff>238125</xdr:colOff>
      <xdr:row>84</xdr:row>
      <xdr:rowOff>152400</xdr:rowOff>
    </xdr:to>
    <xdr:pic>
      <xdr:nvPicPr>
        <xdr:cNvPr id="1" name="Picture 1" descr="logo"/>
        <xdr:cNvPicPr preferRelativeResize="1">
          <a:picLocks noChangeAspect="1"/>
        </xdr:cNvPicPr>
      </xdr:nvPicPr>
      <xdr:blipFill>
        <a:blip r:embed="rId1"/>
        <a:stretch>
          <a:fillRect/>
        </a:stretch>
      </xdr:blipFill>
      <xdr:spPr>
        <a:xfrm>
          <a:off x="57150" y="13658850"/>
          <a:ext cx="12192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J86"/>
  <sheetViews>
    <sheetView showGridLines="0" showRowColHeaders="0" tabSelected="1" showOutlineSymbols="0" zoomScalePageLayoutView="0" workbookViewId="0" topLeftCell="A1">
      <selection activeCell="E26" sqref="E26:J26"/>
    </sheetView>
  </sheetViews>
  <sheetFormatPr defaultColWidth="9.6640625" defaultRowHeight="15"/>
  <cols>
    <col min="1" max="1" width="0.78125" style="2" customWidth="1"/>
    <col min="2" max="2" width="1.33203125" style="2" customWidth="1"/>
    <col min="3" max="3" width="0.9921875" style="2" customWidth="1"/>
    <col min="4" max="4" width="1.66796875" style="2" customWidth="1"/>
    <col min="5" max="6" width="2.21484375" style="2" customWidth="1"/>
    <col min="7" max="7" width="2.88671875" style="2" customWidth="1"/>
    <col min="8" max="8" width="3.77734375" style="2" customWidth="1"/>
    <col min="9" max="9" width="4.77734375" style="2" customWidth="1"/>
    <col min="10" max="10" width="0.55078125" style="2" customWidth="1"/>
    <col min="11" max="11" width="4.6640625" style="2" customWidth="1"/>
    <col min="12" max="12" width="5.88671875" style="2" customWidth="1"/>
    <col min="13" max="13" width="2.6640625" style="2" customWidth="1"/>
    <col min="14" max="14" width="6.3359375" style="2" customWidth="1"/>
    <col min="15" max="15" width="1.33203125" style="2" customWidth="1"/>
    <col min="16" max="16" width="2.3359375" style="2" customWidth="1"/>
    <col min="17" max="17" width="4.3359375" style="2" customWidth="1"/>
    <col min="18" max="18" width="3.3359375" style="2" customWidth="1"/>
    <col min="19" max="19" width="1.77734375" style="2" customWidth="1"/>
    <col min="20" max="20" width="3.21484375" style="2" customWidth="1"/>
    <col min="21" max="21" width="4.77734375" style="2" customWidth="1"/>
    <col min="22" max="22" width="1.99609375" style="2" customWidth="1"/>
    <col min="23" max="23" width="1.33203125" style="2" customWidth="1"/>
    <col min="24" max="24" width="4.5546875" style="2" customWidth="1"/>
    <col min="25" max="25" width="3.4453125" style="2" customWidth="1"/>
    <col min="26" max="26" width="1.2265625" style="2" customWidth="1"/>
    <col min="27" max="27" width="9.21484375" style="2" customWidth="1"/>
    <col min="28" max="28" width="9.6640625" style="178" customWidth="1"/>
    <col min="29" max="16384" width="9.6640625" style="2" customWidth="1"/>
  </cols>
  <sheetData>
    <row r="1" spans="1:35" ht="15.75">
      <c r="A1" s="9"/>
      <c r="B1" s="28" t="s">
        <v>105</v>
      </c>
      <c r="C1" s="28"/>
      <c r="J1" s="176"/>
      <c r="K1" s="372" t="s">
        <v>4</v>
      </c>
      <c r="L1" s="372"/>
      <c r="M1" s="372" t="s">
        <v>183</v>
      </c>
      <c r="N1" s="372"/>
      <c r="O1" s="372"/>
      <c r="P1" s="372" t="s">
        <v>31</v>
      </c>
      <c r="Q1" s="372"/>
      <c r="R1" s="372"/>
      <c r="S1" s="372"/>
      <c r="T1" s="171"/>
      <c r="U1" s="1"/>
      <c r="V1" s="1"/>
      <c r="W1" s="1"/>
      <c r="X1" s="1"/>
      <c r="Y1" s="1"/>
      <c r="Z1" s="1"/>
      <c r="AA1" s="1"/>
      <c r="AB1" s="184"/>
      <c r="AC1" s="1"/>
      <c r="AD1" s="1"/>
      <c r="AE1" s="1"/>
      <c r="AF1" s="1"/>
      <c r="AG1" s="1"/>
      <c r="AH1" s="1"/>
      <c r="AI1" s="1"/>
    </row>
    <row r="2" spans="1:35" ht="15.75">
      <c r="A2" s="9"/>
      <c r="B2" s="236">
        <v>1</v>
      </c>
      <c r="C2" s="236"/>
      <c r="D2" s="236"/>
      <c r="E2" s="229" t="s">
        <v>207</v>
      </c>
      <c r="F2" s="229"/>
      <c r="G2" s="229"/>
      <c r="H2" s="229"/>
      <c r="I2" s="229"/>
      <c r="J2" s="229"/>
      <c r="K2" s="367">
        <v>30</v>
      </c>
      <c r="L2" s="373"/>
      <c r="M2" s="366"/>
      <c r="N2" s="366"/>
      <c r="O2" s="366"/>
      <c r="P2" s="369">
        <v>903</v>
      </c>
      <c r="Q2" s="370"/>
      <c r="R2" s="370"/>
      <c r="S2" s="371"/>
      <c r="U2" s="1"/>
      <c r="V2" s="1"/>
      <c r="W2" s="1"/>
      <c r="X2" s="1"/>
      <c r="Y2" s="1"/>
      <c r="Z2" s="1"/>
      <c r="AA2" s="1"/>
      <c r="AB2" s="184"/>
      <c r="AC2" s="1"/>
      <c r="AD2" s="1"/>
      <c r="AE2" s="1"/>
      <c r="AF2" s="1"/>
      <c r="AG2" s="1"/>
      <c r="AH2" s="1"/>
      <c r="AI2" s="1"/>
    </row>
    <row r="3" spans="1:35" ht="15.75">
      <c r="A3" s="9"/>
      <c r="B3" s="236">
        <v>2</v>
      </c>
      <c r="C3" s="236"/>
      <c r="D3" s="236"/>
      <c r="E3" s="229" t="s">
        <v>208</v>
      </c>
      <c r="F3" s="229"/>
      <c r="G3" s="229"/>
      <c r="H3" s="229"/>
      <c r="I3" s="229"/>
      <c r="J3" s="229"/>
      <c r="K3" s="367">
        <v>43</v>
      </c>
      <c r="L3" s="368"/>
      <c r="M3" s="366"/>
      <c r="N3" s="366"/>
      <c r="O3" s="366"/>
      <c r="P3" s="369">
        <v>1014</v>
      </c>
      <c r="Q3" s="370"/>
      <c r="R3" s="370"/>
      <c r="S3" s="371"/>
      <c r="U3" s="1"/>
      <c r="V3" s="1"/>
      <c r="W3" s="1"/>
      <c r="X3" s="1"/>
      <c r="Y3" s="1"/>
      <c r="Z3" s="1"/>
      <c r="AA3" s="1"/>
      <c r="AB3" s="184"/>
      <c r="AC3" s="1"/>
      <c r="AD3" s="1"/>
      <c r="AE3" s="1"/>
      <c r="AF3" s="1"/>
      <c r="AG3" s="1"/>
      <c r="AH3" s="1"/>
      <c r="AI3" s="1"/>
    </row>
    <row r="4" spans="1:35" ht="15.75">
      <c r="A4" s="9"/>
      <c r="B4" s="236">
        <v>3</v>
      </c>
      <c r="C4" s="236"/>
      <c r="D4" s="236"/>
      <c r="E4" s="229" t="s">
        <v>209</v>
      </c>
      <c r="F4" s="229"/>
      <c r="G4" s="229"/>
      <c r="H4" s="229"/>
      <c r="I4" s="229"/>
      <c r="J4" s="229"/>
      <c r="K4" s="367">
        <v>50</v>
      </c>
      <c r="L4" s="368"/>
      <c r="M4" s="366"/>
      <c r="N4" s="366"/>
      <c r="O4" s="366"/>
      <c r="P4" s="369">
        <v>1149</v>
      </c>
      <c r="Q4" s="370"/>
      <c r="R4" s="370"/>
      <c r="S4" s="371"/>
      <c r="U4" s="1"/>
      <c r="V4" s="1"/>
      <c r="W4" s="1"/>
      <c r="X4" s="1"/>
      <c r="Y4" s="1"/>
      <c r="Z4" s="1"/>
      <c r="AA4" s="1"/>
      <c r="AB4" s="184"/>
      <c r="AC4" s="1"/>
      <c r="AD4" s="1"/>
      <c r="AE4" s="1"/>
      <c r="AF4" s="1"/>
      <c r="AG4" s="1"/>
      <c r="AH4" s="1"/>
      <c r="AI4" s="1"/>
    </row>
    <row r="5" spans="1:35" ht="15.75">
      <c r="A5" s="9"/>
      <c r="B5" s="236"/>
      <c r="C5" s="236"/>
      <c r="D5" s="236"/>
      <c r="E5" s="229"/>
      <c r="F5" s="229"/>
      <c r="G5" s="229"/>
      <c r="H5" s="229"/>
      <c r="I5" s="229"/>
      <c r="J5" s="229"/>
      <c r="K5" s="367"/>
      <c r="L5" s="368"/>
      <c r="M5" s="366"/>
      <c r="N5" s="366"/>
      <c r="O5" s="366"/>
      <c r="P5" s="369"/>
      <c r="Q5" s="370"/>
      <c r="R5" s="370"/>
      <c r="S5" s="371"/>
      <c r="U5" s="1"/>
      <c r="V5" s="1"/>
      <c r="W5" s="1"/>
      <c r="X5" s="1"/>
      <c r="Y5" s="1"/>
      <c r="Z5" s="1"/>
      <c r="AA5" s="1"/>
      <c r="AB5" s="184"/>
      <c r="AC5" s="1"/>
      <c r="AD5" s="1"/>
      <c r="AE5" s="1"/>
      <c r="AF5" s="1"/>
      <c r="AG5" s="1"/>
      <c r="AH5" s="1"/>
      <c r="AI5" s="1"/>
    </row>
    <row r="6" spans="1:35" ht="15.75">
      <c r="A6" s="9"/>
      <c r="B6" s="236"/>
      <c r="C6" s="236"/>
      <c r="D6" s="236"/>
      <c r="E6" s="229"/>
      <c r="F6" s="229"/>
      <c r="G6" s="229"/>
      <c r="H6" s="229"/>
      <c r="I6" s="229"/>
      <c r="J6" s="229"/>
      <c r="K6" s="367"/>
      <c r="L6" s="368"/>
      <c r="M6" s="366"/>
      <c r="N6" s="366"/>
      <c r="O6" s="366"/>
      <c r="P6" s="369"/>
      <c r="Q6" s="370"/>
      <c r="R6" s="370"/>
      <c r="S6" s="371"/>
      <c r="U6" s="73"/>
      <c r="V6" s="73"/>
      <c r="W6" s="73"/>
      <c r="X6" s="73"/>
      <c r="Y6" s="73"/>
      <c r="Z6" s="73"/>
      <c r="AA6" s="73"/>
      <c r="AB6" s="184"/>
      <c r="AC6" s="1"/>
      <c r="AD6" s="1"/>
      <c r="AE6" s="1"/>
      <c r="AF6" s="1"/>
      <c r="AG6" s="1"/>
      <c r="AH6" s="1"/>
      <c r="AI6" s="1"/>
    </row>
    <row r="7" spans="1:35" ht="15.75">
      <c r="A7" s="9"/>
      <c r="B7" s="236"/>
      <c r="C7" s="236"/>
      <c r="D7" s="236"/>
      <c r="E7" s="229"/>
      <c r="F7" s="229"/>
      <c r="G7" s="229"/>
      <c r="H7" s="229"/>
      <c r="I7" s="229"/>
      <c r="J7" s="229"/>
      <c r="K7" s="367"/>
      <c r="L7" s="368"/>
      <c r="M7" s="366"/>
      <c r="N7" s="366"/>
      <c r="O7" s="366"/>
      <c r="P7" s="369"/>
      <c r="Q7" s="370"/>
      <c r="R7" s="370"/>
      <c r="S7" s="371"/>
      <c r="U7" s="73"/>
      <c r="V7" s="73"/>
      <c r="W7" s="73"/>
      <c r="X7" s="73"/>
      <c r="Y7" s="73"/>
      <c r="Z7" s="73"/>
      <c r="AA7" s="73"/>
      <c r="AB7" s="184"/>
      <c r="AC7" s="1"/>
      <c r="AD7" s="1"/>
      <c r="AE7" s="1"/>
      <c r="AF7" s="1"/>
      <c r="AG7" s="1"/>
      <c r="AH7" s="1"/>
      <c r="AI7" s="1"/>
    </row>
    <row r="8" spans="1:35" ht="5.25" customHeight="1">
      <c r="A8" s="9"/>
      <c r="B8" s="92"/>
      <c r="C8" s="92"/>
      <c r="D8" s="93"/>
      <c r="E8" s="93"/>
      <c r="F8" s="93"/>
      <c r="G8" s="93"/>
      <c r="H8" s="93"/>
      <c r="I8" s="93"/>
      <c r="J8" s="27"/>
      <c r="K8" s="27"/>
      <c r="L8" s="27"/>
      <c r="M8" s="27"/>
      <c r="N8" s="27"/>
      <c r="O8" s="27"/>
      <c r="P8" s="27"/>
      <c r="Q8" s="20"/>
      <c r="S8" s="74"/>
      <c r="T8" s="72"/>
      <c r="U8" s="73"/>
      <c r="V8" s="73"/>
      <c r="W8" s="73"/>
      <c r="X8" s="73"/>
      <c r="Y8" s="73"/>
      <c r="Z8" s="73"/>
      <c r="AA8" s="73"/>
      <c r="AB8" s="184"/>
      <c r="AC8" s="1"/>
      <c r="AD8" s="1"/>
      <c r="AE8" s="1"/>
      <c r="AF8" s="1"/>
      <c r="AG8" s="1"/>
      <c r="AH8" s="1"/>
      <c r="AI8" s="1"/>
    </row>
    <row r="9" spans="1:35" ht="13.5" customHeight="1">
      <c r="A9" s="9"/>
      <c r="B9" s="28" t="s">
        <v>77</v>
      </c>
      <c r="C9" s="28"/>
      <c r="D9" s="26"/>
      <c r="E9" s="26"/>
      <c r="F9" s="26"/>
      <c r="G9" s="26"/>
      <c r="H9" s="26"/>
      <c r="I9" s="26"/>
      <c r="J9" s="27"/>
      <c r="K9" s="27"/>
      <c r="L9" s="27"/>
      <c r="M9" s="27"/>
      <c r="N9" s="20"/>
      <c r="O9" s="20"/>
      <c r="P9" s="20"/>
      <c r="AB9" s="184"/>
      <c r="AC9" s="1"/>
      <c r="AD9" s="1"/>
      <c r="AE9" s="1"/>
      <c r="AF9" s="1"/>
      <c r="AG9" s="1"/>
      <c r="AH9" s="1"/>
      <c r="AI9" s="1"/>
    </row>
    <row r="10" spans="1:35" ht="15.75" customHeight="1">
      <c r="A10" s="9"/>
      <c r="B10" s="238" t="s">
        <v>185</v>
      </c>
      <c r="C10" s="230"/>
      <c r="D10" s="228"/>
      <c r="E10" s="229" t="s">
        <v>186</v>
      </c>
      <c r="F10" s="229"/>
      <c r="G10" s="229"/>
      <c r="H10" s="229"/>
      <c r="I10" s="229"/>
      <c r="J10" s="229"/>
      <c r="K10" s="367">
        <v>40</v>
      </c>
      <c r="L10" s="368"/>
      <c r="M10" s="27"/>
      <c r="N10" s="74"/>
      <c r="O10" s="74"/>
      <c r="P10" s="74"/>
      <c r="Q10" s="379" t="s">
        <v>184</v>
      </c>
      <c r="R10" s="379"/>
      <c r="S10" s="379"/>
      <c r="T10" s="379"/>
      <c r="U10" s="379"/>
      <c r="V10" s="379"/>
      <c r="W10" s="379"/>
      <c r="X10" s="379"/>
      <c r="Y10" s="379"/>
      <c r="Z10" s="379"/>
      <c r="AA10" s="379"/>
      <c r="AB10" s="184"/>
      <c r="AC10" s="1"/>
      <c r="AD10" s="1"/>
      <c r="AE10" s="1"/>
      <c r="AF10" s="1"/>
      <c r="AG10" s="1"/>
      <c r="AH10" s="1"/>
      <c r="AI10" s="1"/>
    </row>
    <row r="11" spans="1:35" ht="15.75">
      <c r="A11" s="9"/>
      <c r="B11" s="236"/>
      <c r="C11" s="236"/>
      <c r="D11" s="236"/>
      <c r="E11" s="229"/>
      <c r="F11" s="229"/>
      <c r="G11" s="229"/>
      <c r="H11" s="229"/>
      <c r="I11" s="229"/>
      <c r="J11" s="229"/>
      <c r="K11" s="367"/>
      <c r="L11" s="368"/>
      <c r="M11" s="27"/>
      <c r="N11" s="74"/>
      <c r="O11" s="74"/>
      <c r="P11" s="74"/>
      <c r="Q11" s="379"/>
      <c r="R11" s="379"/>
      <c r="S11" s="379"/>
      <c r="T11" s="379"/>
      <c r="U11" s="379"/>
      <c r="V11" s="379"/>
      <c r="W11" s="379"/>
      <c r="X11" s="379"/>
      <c r="Y11" s="379"/>
      <c r="Z11" s="379"/>
      <c r="AA11" s="379"/>
      <c r="AB11" s="184"/>
      <c r="AC11" s="1"/>
      <c r="AD11" s="1"/>
      <c r="AE11" s="1"/>
      <c r="AF11" s="1"/>
      <c r="AG11" s="1"/>
      <c r="AH11" s="1"/>
      <c r="AI11" s="1"/>
    </row>
    <row r="12" spans="1:35" ht="15.75">
      <c r="A12" s="9"/>
      <c r="B12" s="236"/>
      <c r="C12" s="236"/>
      <c r="D12" s="236"/>
      <c r="E12" s="229"/>
      <c r="F12" s="229"/>
      <c r="G12" s="229"/>
      <c r="H12" s="229"/>
      <c r="I12" s="229"/>
      <c r="J12" s="229"/>
      <c r="K12" s="367"/>
      <c r="L12" s="368"/>
      <c r="M12" s="27"/>
      <c r="N12" s="74"/>
      <c r="O12" s="74"/>
      <c r="P12" s="74"/>
      <c r="Q12" s="379"/>
      <c r="R12" s="379"/>
      <c r="S12" s="379"/>
      <c r="T12" s="379"/>
      <c r="U12" s="379"/>
      <c r="V12" s="379"/>
      <c r="W12" s="379"/>
      <c r="X12" s="379"/>
      <c r="Y12" s="379"/>
      <c r="Z12" s="379"/>
      <c r="AA12" s="379"/>
      <c r="AB12" s="184"/>
      <c r="AC12" s="1"/>
      <c r="AD12" s="1"/>
      <c r="AE12" s="1"/>
      <c r="AF12" s="1"/>
      <c r="AG12" s="1"/>
      <c r="AH12" s="1"/>
      <c r="AI12" s="1"/>
    </row>
    <row r="13" spans="1:35" ht="15.75">
      <c r="A13" s="9"/>
      <c r="B13" s="236"/>
      <c r="C13" s="236"/>
      <c r="D13" s="236"/>
      <c r="E13" s="229"/>
      <c r="F13" s="229"/>
      <c r="G13" s="229"/>
      <c r="H13" s="229"/>
      <c r="I13" s="229"/>
      <c r="J13" s="229"/>
      <c r="K13" s="367"/>
      <c r="L13" s="368"/>
      <c r="M13" s="27"/>
      <c r="N13" s="74"/>
      <c r="O13" s="74"/>
      <c r="P13" s="74"/>
      <c r="Q13" s="379"/>
      <c r="R13" s="379"/>
      <c r="S13" s="379"/>
      <c r="T13" s="379"/>
      <c r="U13" s="379"/>
      <c r="V13" s="379"/>
      <c r="W13" s="379"/>
      <c r="X13" s="379"/>
      <c r="Y13" s="379"/>
      <c r="Z13" s="379"/>
      <c r="AA13" s="379"/>
      <c r="AB13" s="184"/>
      <c r="AC13" s="1"/>
      <c r="AD13" s="1"/>
      <c r="AE13" s="1"/>
      <c r="AF13" s="1"/>
      <c r="AG13" s="1"/>
      <c r="AH13" s="1"/>
      <c r="AI13" s="1"/>
    </row>
    <row r="14" spans="1:35" ht="15.75">
      <c r="A14" s="9"/>
      <c r="B14" s="236"/>
      <c r="C14" s="236"/>
      <c r="D14" s="236"/>
      <c r="E14" s="229"/>
      <c r="F14" s="229"/>
      <c r="G14" s="229"/>
      <c r="H14" s="229"/>
      <c r="I14" s="229"/>
      <c r="J14" s="229"/>
      <c r="K14" s="367"/>
      <c r="L14" s="368"/>
      <c r="M14" s="27"/>
      <c r="N14" s="74"/>
      <c r="O14" s="74"/>
      <c r="P14" s="74"/>
      <c r="Q14" s="209" t="s">
        <v>187</v>
      </c>
      <c r="R14" s="24"/>
      <c r="S14" s="72"/>
      <c r="T14" s="72"/>
      <c r="U14" s="73"/>
      <c r="V14" s="73"/>
      <c r="W14" s="73"/>
      <c r="X14" s="73"/>
      <c r="Y14" s="73"/>
      <c r="Z14" s="73"/>
      <c r="AA14" s="73"/>
      <c r="AB14" s="184"/>
      <c r="AD14" s="1"/>
      <c r="AE14" s="1"/>
      <c r="AF14" s="1"/>
      <c r="AG14" s="1"/>
      <c r="AH14" s="1"/>
      <c r="AI14" s="1"/>
    </row>
    <row r="15" spans="1:35" ht="18" customHeight="1">
      <c r="A15" s="9"/>
      <c r="B15" s="59" t="s">
        <v>206</v>
      </c>
      <c r="C15" s="59"/>
      <c r="D15"/>
      <c r="E15"/>
      <c r="F15"/>
      <c r="G15"/>
      <c r="H15"/>
      <c r="I15"/>
      <c r="J15" s="95"/>
      <c r="K15" s="95"/>
      <c r="L15" s="95"/>
      <c r="M15" s="97"/>
      <c r="N15" s="74"/>
      <c r="O15" s="74"/>
      <c r="P15" s="74"/>
      <c r="Q15" s="355" t="s">
        <v>104</v>
      </c>
      <c r="R15" s="355"/>
      <c r="S15" s="355"/>
      <c r="T15" s="355"/>
      <c r="U15" s="355"/>
      <c r="V15" s="355"/>
      <c r="W15" s="355"/>
      <c r="X15" s="355"/>
      <c r="Y15" s="355"/>
      <c r="Z15" s="355"/>
      <c r="AA15" s="355"/>
      <c r="AB15" s="184"/>
      <c r="AD15" s="1"/>
      <c r="AE15" s="1"/>
      <c r="AF15" s="1"/>
      <c r="AG15" s="1"/>
      <c r="AH15" s="1"/>
      <c r="AI15" s="1"/>
    </row>
    <row r="16" spans="1:35" ht="15.75">
      <c r="A16" s="9"/>
      <c r="B16" s="269"/>
      <c r="C16" s="270"/>
      <c r="D16" s="270"/>
      <c r="E16" s="270"/>
      <c r="F16" s="270"/>
      <c r="G16" s="270"/>
      <c r="H16" s="270"/>
      <c r="I16" s="270"/>
      <c r="J16" s="270"/>
      <c r="K16" s="223"/>
      <c r="L16" s="223"/>
      <c r="M16" s="27"/>
      <c r="N16" s="74"/>
      <c r="O16" s="74"/>
      <c r="P16" s="74"/>
      <c r="Q16" s="355"/>
      <c r="R16" s="355"/>
      <c r="S16" s="355"/>
      <c r="T16" s="355"/>
      <c r="U16" s="355"/>
      <c r="V16" s="355"/>
      <c r="W16" s="355"/>
      <c r="X16" s="355"/>
      <c r="Y16" s="355"/>
      <c r="Z16" s="355"/>
      <c r="AA16" s="355"/>
      <c r="AB16" s="184"/>
      <c r="AD16" s="1"/>
      <c r="AE16" s="1"/>
      <c r="AF16" s="1"/>
      <c r="AG16" s="1"/>
      <c r="AH16" s="1"/>
      <c r="AI16" s="1"/>
    </row>
    <row r="17" spans="1:35" ht="15.75">
      <c r="A17" s="9"/>
      <c r="B17" s="269"/>
      <c r="C17" s="270"/>
      <c r="D17" s="270"/>
      <c r="E17" s="270"/>
      <c r="F17" s="270"/>
      <c r="G17" s="270"/>
      <c r="H17" s="270"/>
      <c r="I17" s="270"/>
      <c r="J17" s="270"/>
      <c r="K17" s="223"/>
      <c r="L17" s="223"/>
      <c r="M17" s="27"/>
      <c r="N17" s="74"/>
      <c r="O17" s="74"/>
      <c r="P17" s="74"/>
      <c r="Q17" s="355" t="s">
        <v>188</v>
      </c>
      <c r="R17" s="355"/>
      <c r="S17" s="355"/>
      <c r="T17" s="355"/>
      <c r="U17" s="355"/>
      <c r="V17" s="355"/>
      <c r="W17" s="355"/>
      <c r="X17" s="355"/>
      <c r="Y17" s="355"/>
      <c r="Z17" s="355"/>
      <c r="AA17" s="355"/>
      <c r="AB17" s="184"/>
      <c r="AC17" s="1"/>
      <c r="AD17" s="1"/>
      <c r="AE17" s="1"/>
      <c r="AF17" s="1"/>
      <c r="AG17" s="1"/>
      <c r="AH17" s="1"/>
      <c r="AI17" s="1"/>
    </row>
    <row r="18" spans="1:28" ht="15.75">
      <c r="A18" s="9"/>
      <c r="B18" s="269"/>
      <c r="C18" s="270"/>
      <c r="D18" s="270"/>
      <c r="E18" s="270"/>
      <c r="F18" s="270"/>
      <c r="G18" s="270"/>
      <c r="H18" s="270"/>
      <c r="I18" s="270"/>
      <c r="J18" s="270"/>
      <c r="K18" s="223"/>
      <c r="L18" s="223"/>
      <c r="M18" s="27"/>
      <c r="N18" s="74"/>
      <c r="O18" s="74"/>
      <c r="P18" s="74"/>
      <c r="Q18" s="355"/>
      <c r="R18" s="355"/>
      <c r="S18" s="355"/>
      <c r="T18" s="355"/>
      <c r="U18" s="355"/>
      <c r="V18" s="355"/>
      <c r="W18" s="355"/>
      <c r="X18" s="355"/>
      <c r="Y18" s="355"/>
      <c r="Z18" s="355"/>
      <c r="AA18" s="355"/>
      <c r="AB18" s="184"/>
    </row>
    <row r="19" spans="1:27" ht="15.75">
      <c r="A19" s="9"/>
      <c r="B19" s="269"/>
      <c r="C19" s="270"/>
      <c r="D19" s="270"/>
      <c r="E19" s="270"/>
      <c r="F19" s="270"/>
      <c r="G19" s="270"/>
      <c r="H19" s="270"/>
      <c r="I19" s="270"/>
      <c r="J19" s="270"/>
      <c r="K19" s="223"/>
      <c r="L19" s="223"/>
      <c r="M19" s="27"/>
      <c r="N19" s="74"/>
      <c r="O19" s="74"/>
      <c r="P19" s="74"/>
      <c r="Q19" s="355"/>
      <c r="R19" s="355"/>
      <c r="S19" s="355"/>
      <c r="T19" s="355"/>
      <c r="U19" s="355"/>
      <c r="V19" s="355"/>
      <c r="W19" s="355"/>
      <c r="X19" s="355"/>
      <c r="Y19" s="355"/>
      <c r="Z19" s="355"/>
      <c r="AA19" s="355"/>
    </row>
    <row r="20" spans="1:27" ht="4.5" customHeight="1">
      <c r="A20" s="9"/>
      <c r="B20" s="9"/>
      <c r="C20" s="9"/>
      <c r="D20" s="26"/>
      <c r="E20" s="26"/>
      <c r="F20" s="26"/>
      <c r="G20" s="26"/>
      <c r="H20" s="26"/>
      <c r="I20" s="26"/>
      <c r="J20" s="27"/>
      <c r="K20" s="27"/>
      <c r="L20" s="27"/>
      <c r="M20" s="27"/>
      <c r="N20" s="74"/>
      <c r="O20" s="74"/>
      <c r="P20" s="74"/>
      <c r="Q20" s="355"/>
      <c r="R20" s="355"/>
      <c r="S20" s="355"/>
      <c r="T20" s="355"/>
      <c r="U20" s="355"/>
      <c r="V20" s="355"/>
      <c r="W20" s="355"/>
      <c r="X20" s="355"/>
      <c r="Y20" s="355"/>
      <c r="Z20" s="355"/>
      <c r="AA20" s="355"/>
    </row>
    <row r="21" spans="2:27" ht="13.5" customHeight="1">
      <c r="B21" s="28" t="s">
        <v>32</v>
      </c>
      <c r="C21" s="28"/>
      <c r="D21" s="28"/>
      <c r="E21" s="28"/>
      <c r="F21" s="28"/>
      <c r="J21" s="96"/>
      <c r="K21" s="96"/>
      <c r="L21" s="96"/>
      <c r="M21" s="98"/>
      <c r="N21" s="69"/>
      <c r="O21" s="69"/>
      <c r="P21" s="69"/>
      <c r="Q21" s="355"/>
      <c r="R21" s="355"/>
      <c r="S21" s="355"/>
      <c r="T21" s="355"/>
      <c r="U21" s="355"/>
      <c r="V21" s="355"/>
      <c r="W21" s="355"/>
      <c r="X21" s="355"/>
      <c r="Y21" s="355"/>
      <c r="Z21" s="355"/>
      <c r="AA21" s="355"/>
    </row>
    <row r="22" spans="2:27" ht="15">
      <c r="B22" s="225" t="s">
        <v>28</v>
      </c>
      <c r="C22" s="226"/>
      <c r="D22" s="226"/>
      <c r="E22" s="226"/>
      <c r="F22" s="226"/>
      <c r="G22" s="226"/>
      <c r="H22" s="226"/>
      <c r="I22" s="226"/>
      <c r="J22" s="226"/>
      <c r="K22" s="223">
        <v>11</v>
      </c>
      <c r="L22" s="223"/>
      <c r="M22" s="27"/>
      <c r="N22" s="69"/>
      <c r="O22" s="69"/>
      <c r="P22" s="69"/>
      <c r="Q22" s="355"/>
      <c r="R22" s="355"/>
      <c r="S22" s="355"/>
      <c r="T22" s="355"/>
      <c r="U22" s="355"/>
      <c r="V22" s="355"/>
      <c r="W22" s="355"/>
      <c r="X22" s="355"/>
      <c r="Y22" s="355"/>
      <c r="Z22" s="355"/>
      <c r="AA22" s="355"/>
    </row>
    <row r="23" spans="2:27" ht="4.5" customHeight="1">
      <c r="B23" s="26"/>
      <c r="C23" s="26"/>
      <c r="D23" s="26"/>
      <c r="E23" s="26"/>
      <c r="F23" s="26"/>
      <c r="G23" s="26"/>
      <c r="H23" s="26"/>
      <c r="I23" s="26"/>
      <c r="J23" s="27"/>
      <c r="K23" s="27"/>
      <c r="L23" s="27"/>
      <c r="M23" s="27"/>
      <c r="N23" s="69"/>
      <c r="O23" s="69"/>
      <c r="P23" s="69"/>
      <c r="Q23" s="355"/>
      <c r="R23" s="355"/>
      <c r="S23" s="355"/>
      <c r="T23" s="355"/>
      <c r="U23" s="355"/>
      <c r="V23" s="355"/>
      <c r="W23" s="355"/>
      <c r="X23" s="355"/>
      <c r="Y23" s="355"/>
      <c r="Z23" s="355"/>
      <c r="AA23" s="355"/>
    </row>
    <row r="24" spans="2:27" ht="17.25" customHeight="1">
      <c r="B24" s="104" t="s">
        <v>153</v>
      </c>
      <c r="C24" s="104"/>
      <c r="D24" s="104"/>
      <c r="E24" s="104"/>
      <c r="F24" s="104"/>
      <c r="G24" s="104"/>
      <c r="H24" s="104"/>
      <c r="I24" s="104"/>
      <c r="J24" s="210"/>
      <c r="K24" s="358" t="s">
        <v>107</v>
      </c>
      <c r="L24" s="358"/>
      <c r="M24" s="27"/>
      <c r="N24" s="69"/>
      <c r="O24" s="69"/>
      <c r="P24" s="69"/>
      <c r="Q24" s="355"/>
      <c r="R24" s="355"/>
      <c r="S24" s="355"/>
      <c r="T24" s="355"/>
      <c r="U24" s="355"/>
      <c r="V24" s="355"/>
      <c r="W24" s="355"/>
      <c r="X24" s="355"/>
      <c r="Y24" s="355"/>
      <c r="Z24" s="355"/>
      <c r="AA24" s="355"/>
    </row>
    <row r="25" spans="2:27" ht="15">
      <c r="B25" s="236" t="s">
        <v>213</v>
      </c>
      <c r="C25" s="236"/>
      <c r="D25" s="236"/>
      <c r="E25" s="269" t="s">
        <v>212</v>
      </c>
      <c r="F25" s="270"/>
      <c r="G25" s="270"/>
      <c r="H25" s="270"/>
      <c r="I25" s="270"/>
      <c r="J25" s="270"/>
      <c r="K25" s="352">
        <v>0.3</v>
      </c>
      <c r="L25" s="352"/>
      <c r="M25" s="27"/>
      <c r="N25" s="69"/>
      <c r="O25" s="69"/>
      <c r="P25" s="69"/>
      <c r="Q25" s="359" t="s">
        <v>106</v>
      </c>
      <c r="R25" s="359"/>
      <c r="S25" s="359"/>
      <c r="T25" s="359"/>
      <c r="U25" s="359"/>
      <c r="V25" s="359"/>
      <c r="W25" s="359"/>
      <c r="X25" s="359"/>
      <c r="Y25" s="359"/>
      <c r="Z25" s="359"/>
      <c r="AA25" s="359"/>
    </row>
    <row r="26" spans="2:27" ht="15">
      <c r="B26" s="236"/>
      <c r="C26" s="236"/>
      <c r="D26" s="236"/>
      <c r="E26" s="269"/>
      <c r="F26" s="270"/>
      <c r="G26" s="270"/>
      <c r="H26" s="270"/>
      <c r="I26" s="270"/>
      <c r="J26" s="270"/>
      <c r="K26" s="352"/>
      <c r="L26" s="352"/>
      <c r="M26" s="27"/>
      <c r="N26" s="69"/>
      <c r="O26" s="69"/>
      <c r="P26" s="69"/>
      <c r="Q26" s="359"/>
      <c r="R26" s="359"/>
      <c r="S26" s="359"/>
      <c r="T26" s="359"/>
      <c r="U26" s="359"/>
      <c r="V26" s="359"/>
      <c r="W26" s="359"/>
      <c r="X26" s="359"/>
      <c r="Y26" s="359"/>
      <c r="Z26" s="359"/>
      <c r="AA26" s="359"/>
    </row>
    <row r="27" spans="2:16" ht="15">
      <c r="B27" s="236"/>
      <c r="C27" s="236"/>
      <c r="D27" s="236"/>
      <c r="E27" s="269"/>
      <c r="F27" s="270"/>
      <c r="G27" s="270"/>
      <c r="H27" s="270"/>
      <c r="I27" s="270"/>
      <c r="J27" s="270"/>
      <c r="K27" s="352"/>
      <c r="L27" s="352"/>
      <c r="M27" s="27"/>
      <c r="N27" s="69"/>
      <c r="O27" s="69"/>
      <c r="P27" s="69"/>
    </row>
    <row r="28" spans="2:16" ht="15">
      <c r="B28" s="236"/>
      <c r="C28" s="236"/>
      <c r="D28" s="236"/>
      <c r="E28" s="269"/>
      <c r="F28" s="270"/>
      <c r="G28" s="270"/>
      <c r="H28" s="270"/>
      <c r="I28" s="270"/>
      <c r="J28" s="270"/>
      <c r="K28" s="352"/>
      <c r="L28" s="352"/>
      <c r="M28" s="27"/>
      <c r="N28" s="69"/>
      <c r="O28" s="69"/>
      <c r="P28" s="69"/>
    </row>
    <row r="29" spans="2:16" ht="4.5" customHeight="1">
      <c r="B29" s="123"/>
      <c r="C29" s="123"/>
      <c r="D29" s="123"/>
      <c r="E29" s="93"/>
      <c r="F29" s="93"/>
      <c r="G29" s="93"/>
      <c r="H29" s="93"/>
      <c r="I29" s="93"/>
      <c r="J29" s="27"/>
      <c r="K29" s="27"/>
      <c r="L29" s="27"/>
      <c r="M29" s="27"/>
      <c r="N29" s="69"/>
      <c r="O29" s="69"/>
      <c r="P29" s="69"/>
    </row>
    <row r="30" spans="2:29" ht="15">
      <c r="B30" s="172" t="s">
        <v>101</v>
      </c>
      <c r="C30" s="123"/>
      <c r="D30" s="123"/>
      <c r="E30" s="93"/>
      <c r="F30" s="93"/>
      <c r="G30" s="93"/>
      <c r="H30" s="93"/>
      <c r="I30" s="93"/>
      <c r="J30" s="27"/>
      <c r="K30" s="27"/>
      <c r="L30" s="27"/>
      <c r="M30" s="27"/>
      <c r="N30" s="69"/>
      <c r="O30" s="69"/>
      <c r="P30" s="69"/>
      <c r="AA30" s="120"/>
      <c r="AB30" s="120"/>
      <c r="AC30" s="201"/>
    </row>
    <row r="31" spans="2:16" ht="15">
      <c r="B31" s="269" t="s">
        <v>101</v>
      </c>
      <c r="C31" s="270"/>
      <c r="D31" s="270"/>
      <c r="E31" s="270"/>
      <c r="F31" s="270"/>
      <c r="G31" s="270"/>
      <c r="H31" s="270"/>
      <c r="I31" s="270"/>
      <c r="J31" s="270"/>
      <c r="K31" s="223">
        <v>85</v>
      </c>
      <c r="L31" s="223"/>
      <c r="M31" s="27"/>
      <c r="N31" s="69"/>
      <c r="O31" s="69"/>
      <c r="P31" s="69"/>
    </row>
    <row r="32" spans="24:25" ht="15">
      <c r="X32" s="105"/>
      <c r="Y32" s="77"/>
    </row>
    <row r="33" spans="1:27" ht="15.75">
      <c r="A33" s="357" t="s">
        <v>1</v>
      </c>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row>
    <row r="34" spans="1:27" ht="25.5" customHeight="1">
      <c r="A34" s="356" t="s">
        <v>2</v>
      </c>
      <c r="B34" s="356"/>
      <c r="C34" s="356"/>
      <c r="D34" s="356"/>
      <c r="E34" s="341"/>
      <c r="F34" s="341"/>
      <c r="G34" s="341"/>
      <c r="H34" s="341"/>
      <c r="I34" s="341"/>
      <c r="J34" s="341"/>
      <c r="K34" s="341"/>
      <c r="L34" s="341"/>
      <c r="M34" s="341"/>
      <c r="N34" s="341"/>
      <c r="O34" s="341"/>
      <c r="P34" s="341"/>
      <c r="Q34" s="341"/>
      <c r="R34" s="341"/>
      <c r="S34" s="341"/>
      <c r="T34" s="341"/>
      <c r="U34" s="234" t="s">
        <v>3</v>
      </c>
      <c r="V34" s="234"/>
      <c r="W34" s="234"/>
      <c r="X34" s="234"/>
      <c r="Y34" s="237">
        <v>0</v>
      </c>
      <c r="Z34" s="237"/>
      <c r="AA34" s="237"/>
    </row>
    <row r="35" spans="1:27" ht="15" customHeight="1">
      <c r="A35" s="356" t="s">
        <v>27</v>
      </c>
      <c r="B35" s="356"/>
      <c r="C35" s="356"/>
      <c r="D35" s="356"/>
      <c r="E35" s="356"/>
      <c r="F35" s="342"/>
      <c r="G35" s="342"/>
      <c r="H35" s="342"/>
      <c r="I35" s="380" t="s">
        <v>72</v>
      </c>
      <c r="J35" s="380"/>
      <c r="K35" s="380"/>
      <c r="L35" s="121">
        <v>1</v>
      </c>
      <c r="M35" s="353" t="s">
        <v>75</v>
      </c>
      <c r="N35" s="353"/>
      <c r="O35" s="320" t="str">
        <f>IF(L35=B2,E2,IF(L35=B3,E3,IF(L35=B4,E4,IF(L35=B5,E5,IF(L35=B6,E6,IF(L35=B7,E7,0))))))</f>
        <v>1 bedroom</v>
      </c>
      <c r="P35" s="320"/>
      <c r="Q35" s="320"/>
      <c r="R35" s="320"/>
      <c r="S35" s="320"/>
      <c r="T35" s="234" t="s">
        <v>79</v>
      </c>
      <c r="U35" s="234"/>
      <c r="V35" s="234"/>
      <c r="W35" s="234"/>
      <c r="X35" s="234"/>
      <c r="Y35" s="233">
        <v>0</v>
      </c>
      <c r="Z35" s="233"/>
      <c r="AA35" s="233"/>
    </row>
    <row r="36" spans="1:27" ht="14.25" customHeight="1">
      <c r="A36" s="224" t="s">
        <v>189</v>
      </c>
      <c r="B36" s="224"/>
      <c r="C36" s="224"/>
      <c r="D36" s="224"/>
      <c r="E36" s="224"/>
      <c r="F36" s="224"/>
      <c r="G36" s="382"/>
      <c r="H36" s="382"/>
      <c r="I36" s="382"/>
      <c r="J36" s="211"/>
      <c r="K36" s="351" t="s">
        <v>73</v>
      </c>
      <c r="L36" s="351"/>
      <c r="M36" s="351"/>
      <c r="N36" s="121" t="s">
        <v>185</v>
      </c>
      <c r="O36" s="6"/>
      <c r="P36" s="179" t="s">
        <v>74</v>
      </c>
      <c r="Q36" s="169"/>
      <c r="R36" s="169"/>
      <c r="S36" s="169"/>
      <c r="T36" s="381">
        <v>0</v>
      </c>
      <c r="U36" s="381"/>
      <c r="V36" s="347" t="s">
        <v>78</v>
      </c>
      <c r="W36" s="347"/>
      <c r="X36" s="347"/>
      <c r="Y36" s="347"/>
      <c r="Z36" s="347"/>
      <c r="AA36" s="212">
        <f>IF(N36=$B$10,T36*$K$10,IF(N36=$B$11,T36*$K$11,IF(N36=$B$12,T36*$K$12,IF(N36=$B$13,T36*$K$13,IF(N36=$B$14,T36*$K$14,0)))))</f>
        <v>0</v>
      </c>
    </row>
    <row r="37" spans="1:27" ht="14.25" customHeight="1">
      <c r="A37" s="224" t="s">
        <v>100</v>
      </c>
      <c r="B37" s="224"/>
      <c r="C37" s="224"/>
      <c r="D37" s="224"/>
      <c r="E37" s="224"/>
      <c r="F37" s="224"/>
      <c r="G37" s="342" t="s">
        <v>211</v>
      </c>
      <c r="H37" s="342"/>
      <c r="I37" s="342"/>
      <c r="J37" s="213"/>
      <c r="K37" s="351" t="s">
        <v>73</v>
      </c>
      <c r="L37" s="351"/>
      <c r="M37" s="351"/>
      <c r="N37" s="121"/>
      <c r="O37" s="6"/>
      <c r="P37" s="179" t="s">
        <v>74</v>
      </c>
      <c r="Q37" s="169"/>
      <c r="R37" s="169"/>
      <c r="S37" s="169"/>
      <c r="T37" s="381"/>
      <c r="U37" s="381"/>
      <c r="V37" s="347" t="s">
        <v>78</v>
      </c>
      <c r="W37" s="347"/>
      <c r="X37" s="347"/>
      <c r="Y37" s="347"/>
      <c r="Z37" s="347"/>
      <c r="AA37" s="212">
        <f>IF(N37=$B$10,T37*$K$10,IF(N37=$B$11,T37*$K$11,IF(N37=$B$12,T37*$K$12,IF(N37=$B$13,T37*$K$13,IF(N37=$B$14,T37*$K$14,0)))))</f>
        <v>0</v>
      </c>
    </row>
    <row r="38" spans="2:28" ht="14.25" customHeight="1">
      <c r="B38" s="127"/>
      <c r="C38" s="127"/>
      <c r="D38" s="127"/>
      <c r="E38" s="89"/>
      <c r="F38" s="89"/>
      <c r="G38" s="235"/>
      <c r="H38" s="235"/>
      <c r="I38" s="235"/>
      <c r="J38" s="235"/>
      <c r="K38" s="351" t="s">
        <v>73</v>
      </c>
      <c r="L38" s="351"/>
      <c r="M38" s="351"/>
      <c r="N38" s="122"/>
      <c r="O38" s="6"/>
      <c r="P38" s="179" t="s">
        <v>74</v>
      </c>
      <c r="Q38" s="169"/>
      <c r="R38" s="169"/>
      <c r="S38" s="169"/>
      <c r="T38" s="381"/>
      <c r="U38" s="381"/>
      <c r="V38" s="347" t="s">
        <v>78</v>
      </c>
      <c r="W38" s="347"/>
      <c r="X38" s="347"/>
      <c r="Y38" s="347"/>
      <c r="Z38" s="347"/>
      <c r="AA38" s="212">
        <f>IF(N38=$B$10,T38*$K$10,IF(N38=$B$11,T38*$K$11,IF(N38=$B$12,T38*$K$12,IF(N38=$B$13,T38*$K$13,IF(N38=$B$14,T38*$K$14,0)))))</f>
        <v>0</v>
      </c>
      <c r="AB38" s="100"/>
    </row>
    <row r="39" spans="1:28" ht="8.25" customHeight="1" thickBot="1">
      <c r="A39" s="354"/>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
      <c r="AB39" s="3"/>
    </row>
    <row r="40" spans="1:28" ht="15" customHeight="1">
      <c r="A40" s="292" t="s">
        <v>190</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9"/>
      <c r="AA40" s="99" t="s">
        <v>30</v>
      </c>
      <c r="AB40" s="3"/>
    </row>
    <row r="41" spans="1:36" ht="10.5" customHeight="1">
      <c r="A41" s="4"/>
      <c r="B41" s="346" t="s">
        <v>191</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
      <c r="AA41" s="70"/>
      <c r="AB41" s="3"/>
      <c r="AF41" s="98"/>
      <c r="AG41" s="98"/>
      <c r="AH41" s="98"/>
      <c r="AI41" s="98"/>
      <c r="AJ41" s="98"/>
    </row>
    <row r="42" spans="1:28" ht="10.5" customHeight="1">
      <c r="A42" s="4"/>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6"/>
      <c r="AA42" s="71"/>
      <c r="AB42" s="3"/>
    </row>
    <row r="43" spans="1:28" ht="3.75" customHeight="1">
      <c r="A43" s="343"/>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5"/>
      <c r="AA43" s="70"/>
      <c r="AB43" s="3"/>
    </row>
    <row r="44" spans="1:28" ht="13.5" customHeight="1">
      <c r="A44" s="13"/>
      <c r="B44" s="239" t="s">
        <v>6</v>
      </c>
      <c r="C44" s="240"/>
      <c r="D44" s="240"/>
      <c r="E44" s="240"/>
      <c r="F44" s="240"/>
      <c r="G44" s="240"/>
      <c r="H44" s="240"/>
      <c r="I44" s="241"/>
      <c r="J44" s="264" t="s">
        <v>192</v>
      </c>
      <c r="K44" s="264"/>
      <c r="L44" s="214" t="s">
        <v>193</v>
      </c>
      <c r="M44" s="264" t="s">
        <v>194</v>
      </c>
      <c r="N44" s="264"/>
      <c r="O44" s="350" t="s">
        <v>195</v>
      </c>
      <c r="P44" s="350"/>
      <c r="Q44" s="350"/>
      <c r="R44" s="264" t="s">
        <v>196</v>
      </c>
      <c r="S44" s="264"/>
      <c r="T44" s="264"/>
      <c r="U44" s="264" t="s">
        <v>197</v>
      </c>
      <c r="V44" s="264"/>
      <c r="W44" s="264"/>
      <c r="X44" s="264" t="s">
        <v>198</v>
      </c>
      <c r="Y44" s="264"/>
      <c r="Z44" s="207"/>
      <c r="AA44" s="70"/>
      <c r="AB44" s="3"/>
    </row>
    <row r="45" spans="1:28" ht="14.25" customHeight="1">
      <c r="A45" s="4"/>
      <c r="B45" s="242"/>
      <c r="C45" s="243"/>
      <c r="D45" s="243"/>
      <c r="E45" s="243"/>
      <c r="F45" s="243"/>
      <c r="G45" s="243"/>
      <c r="H45" s="243"/>
      <c r="I45" s="231"/>
      <c r="J45" s="232"/>
      <c r="K45" s="232"/>
      <c r="L45" s="215"/>
      <c r="M45" s="247"/>
      <c r="N45" s="247"/>
      <c r="O45" s="216" t="s">
        <v>108</v>
      </c>
      <c r="P45" s="246"/>
      <c r="Q45" s="247"/>
      <c r="R45" s="247"/>
      <c r="S45" s="247"/>
      <c r="T45" s="247"/>
      <c r="U45" s="268"/>
      <c r="V45" s="268"/>
      <c r="W45" s="268"/>
      <c r="X45" s="248">
        <f>IF(M45&lt;U45,R45,((M45-P45)*Y63))</f>
        <v>0</v>
      </c>
      <c r="Y45" s="248"/>
      <c r="Z45" s="3"/>
      <c r="AA45" s="70"/>
      <c r="AB45" s="3"/>
    </row>
    <row r="46" spans="1:28" ht="14.25" customHeight="1">
      <c r="A46" s="4"/>
      <c r="B46" s="242"/>
      <c r="C46" s="243"/>
      <c r="D46" s="243"/>
      <c r="E46" s="243"/>
      <c r="F46" s="243"/>
      <c r="G46" s="243"/>
      <c r="H46" s="243"/>
      <c r="I46" s="231"/>
      <c r="J46" s="232"/>
      <c r="K46" s="232"/>
      <c r="L46" s="215"/>
      <c r="M46" s="247"/>
      <c r="N46" s="247"/>
      <c r="O46" s="216" t="s">
        <v>108</v>
      </c>
      <c r="P46" s="246"/>
      <c r="Q46" s="247"/>
      <c r="R46" s="247"/>
      <c r="S46" s="247"/>
      <c r="T46" s="247"/>
      <c r="U46" s="268"/>
      <c r="V46" s="268"/>
      <c r="W46" s="268"/>
      <c r="X46" s="248">
        <f>IF(M46&lt;U46,R46,((M46-P46)*Y63))</f>
        <v>0</v>
      </c>
      <c r="Y46" s="248"/>
      <c r="Z46" s="3"/>
      <c r="AA46" s="70"/>
      <c r="AB46" s="3"/>
    </row>
    <row r="47" spans="1:28" ht="14.25" customHeight="1">
      <c r="A47" s="4"/>
      <c r="B47" s="242"/>
      <c r="C47" s="243"/>
      <c r="D47" s="243"/>
      <c r="E47" s="243"/>
      <c r="F47" s="243"/>
      <c r="G47" s="243"/>
      <c r="H47" s="243"/>
      <c r="I47" s="231"/>
      <c r="J47" s="232"/>
      <c r="K47" s="232"/>
      <c r="L47" s="215"/>
      <c r="M47" s="247"/>
      <c r="N47" s="247"/>
      <c r="O47" s="216" t="s">
        <v>108</v>
      </c>
      <c r="P47" s="246"/>
      <c r="Q47" s="247"/>
      <c r="R47" s="247"/>
      <c r="S47" s="247"/>
      <c r="T47" s="247"/>
      <c r="U47" s="268"/>
      <c r="V47" s="268"/>
      <c r="W47" s="268"/>
      <c r="X47" s="248">
        <f>IF(M47&lt;U47,R47,((M47-P47)*Y63))</f>
        <v>0</v>
      </c>
      <c r="Y47" s="248"/>
      <c r="Z47" s="8" t="s">
        <v>20</v>
      </c>
      <c r="AA47" s="30">
        <f>SUM(X45:Y47)</f>
        <v>0</v>
      </c>
      <c r="AB47" s="3"/>
    </row>
    <row r="48" spans="1:28" ht="4.5" customHeight="1" thickBot="1">
      <c r="A48" s="294"/>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6"/>
      <c r="AA48" s="3"/>
      <c r="AB48" s="3"/>
    </row>
    <row r="49" spans="1:28" ht="6" customHeight="1" thickBo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3"/>
      <c r="AB49" s="3"/>
    </row>
    <row r="50" spans="1:27" ht="15" customHeight="1">
      <c r="A50" s="292" t="s">
        <v>199</v>
      </c>
      <c r="B50" s="293"/>
      <c r="C50" s="293"/>
      <c r="D50" s="293"/>
      <c r="E50" s="293"/>
      <c r="F50" s="293"/>
      <c r="G50" s="293"/>
      <c r="H50" s="293"/>
      <c r="I50" s="293"/>
      <c r="J50" s="293"/>
      <c r="K50" s="293"/>
      <c r="L50" s="293"/>
      <c r="M50" s="293"/>
      <c r="N50" s="293"/>
      <c r="O50" s="293"/>
      <c r="P50" s="293"/>
      <c r="Q50" s="293"/>
      <c r="R50" s="293"/>
      <c r="S50" s="293"/>
      <c r="T50" s="293"/>
      <c r="U50" s="293"/>
      <c r="V50" s="300" t="s">
        <v>14</v>
      </c>
      <c r="W50" s="300"/>
      <c r="X50" s="300"/>
      <c r="Y50" s="300"/>
      <c r="Z50" s="10"/>
      <c r="AA50" s="67"/>
    </row>
    <row r="51" spans="1:27" ht="15" customHeight="1">
      <c r="A51" s="4"/>
      <c r="B51" s="266" t="s">
        <v>5</v>
      </c>
      <c r="C51" s="266"/>
      <c r="D51" s="266"/>
      <c r="E51" s="266"/>
      <c r="F51" s="266"/>
      <c r="G51" s="266"/>
      <c r="H51" s="266"/>
      <c r="I51" s="266"/>
      <c r="J51" s="266"/>
      <c r="K51" s="266"/>
      <c r="L51" s="266"/>
      <c r="M51" s="266"/>
      <c r="N51" s="265" t="s">
        <v>7</v>
      </c>
      <c r="O51" s="266"/>
      <c r="P51" s="266"/>
      <c r="Q51" s="266"/>
      <c r="R51" s="266"/>
      <c r="S51" s="266"/>
      <c r="T51" s="266"/>
      <c r="U51" s="267"/>
      <c r="V51" s="298" t="s">
        <v>15</v>
      </c>
      <c r="W51" s="299"/>
      <c r="X51" s="299"/>
      <c r="Y51" s="299"/>
      <c r="Z51" s="11"/>
      <c r="AA51" s="67"/>
    </row>
    <row r="52" spans="1:27" ht="14.25" customHeight="1">
      <c r="A52" s="4"/>
      <c r="B52" s="252" t="s">
        <v>6</v>
      </c>
      <c r="C52" s="253"/>
      <c r="D52" s="254"/>
      <c r="E52" s="269"/>
      <c r="F52" s="270"/>
      <c r="G52" s="270"/>
      <c r="H52" s="270"/>
      <c r="I52" s="270"/>
      <c r="J52" s="270"/>
      <c r="K52" s="270"/>
      <c r="L52" s="270"/>
      <c r="M52" s="245"/>
      <c r="N52" s="360"/>
      <c r="O52" s="361"/>
      <c r="P52" s="361"/>
      <c r="Q52" s="361"/>
      <c r="R52" s="361"/>
      <c r="S52" s="361"/>
      <c r="T52" s="361"/>
      <c r="U52" s="362"/>
      <c r="V52" s="291">
        <v>5000</v>
      </c>
      <c r="W52" s="291"/>
      <c r="X52" s="291"/>
      <c r="Y52" s="291"/>
      <c r="Z52" s="14"/>
      <c r="AA52" s="67"/>
    </row>
    <row r="53" spans="1:27" ht="14.25" customHeight="1">
      <c r="A53" s="4"/>
      <c r="B53" s="252" t="s">
        <v>6</v>
      </c>
      <c r="C53" s="253"/>
      <c r="D53" s="254"/>
      <c r="E53" s="269"/>
      <c r="F53" s="270"/>
      <c r="G53" s="270"/>
      <c r="H53" s="270"/>
      <c r="I53" s="270"/>
      <c r="J53" s="270"/>
      <c r="K53" s="270"/>
      <c r="L53" s="270"/>
      <c r="M53" s="245"/>
      <c r="N53" s="285"/>
      <c r="O53" s="286"/>
      <c r="P53" s="286"/>
      <c r="Q53" s="286"/>
      <c r="R53" s="286"/>
      <c r="S53" s="286"/>
      <c r="T53" s="286"/>
      <c r="U53" s="287"/>
      <c r="V53" s="273"/>
      <c r="W53" s="274"/>
      <c r="X53" s="274"/>
      <c r="Y53" s="275"/>
      <c r="Z53" s="14"/>
      <c r="AA53" s="67"/>
    </row>
    <row r="54" spans="1:27" ht="14.25" customHeight="1">
      <c r="A54" s="4"/>
      <c r="B54" s="252" t="s">
        <v>6</v>
      </c>
      <c r="C54" s="253"/>
      <c r="D54" s="254"/>
      <c r="E54" s="269"/>
      <c r="F54" s="270"/>
      <c r="G54" s="270"/>
      <c r="H54" s="270"/>
      <c r="I54" s="270"/>
      <c r="J54" s="270"/>
      <c r="K54" s="270"/>
      <c r="L54" s="270"/>
      <c r="M54" s="245"/>
      <c r="N54" s="285"/>
      <c r="O54" s="286"/>
      <c r="P54" s="286"/>
      <c r="Q54" s="286"/>
      <c r="R54" s="286"/>
      <c r="S54" s="286"/>
      <c r="T54" s="286"/>
      <c r="U54" s="287"/>
      <c r="V54" s="273"/>
      <c r="W54" s="274"/>
      <c r="X54" s="274"/>
      <c r="Y54" s="275"/>
      <c r="Z54" s="14"/>
      <c r="AA54" s="67"/>
    </row>
    <row r="55" spans="1:27" ht="14.25" customHeight="1">
      <c r="A55" s="4"/>
      <c r="B55" s="252" t="s">
        <v>6</v>
      </c>
      <c r="C55" s="253"/>
      <c r="D55" s="254"/>
      <c r="E55" s="269"/>
      <c r="F55" s="270"/>
      <c r="G55" s="270"/>
      <c r="H55" s="270"/>
      <c r="I55" s="270"/>
      <c r="J55" s="270"/>
      <c r="K55" s="270"/>
      <c r="L55" s="270"/>
      <c r="M55" s="245"/>
      <c r="N55" s="285"/>
      <c r="O55" s="286"/>
      <c r="P55" s="286"/>
      <c r="Q55" s="286"/>
      <c r="R55" s="286"/>
      <c r="S55" s="286"/>
      <c r="T55" s="286"/>
      <c r="U55" s="287"/>
      <c r="V55" s="273"/>
      <c r="W55" s="274"/>
      <c r="X55" s="274"/>
      <c r="Y55" s="275"/>
      <c r="Z55" s="14"/>
      <c r="AA55" s="67"/>
    </row>
    <row r="56" spans="1:27" ht="14.25" customHeight="1">
      <c r="A56" s="4"/>
      <c r="B56" s="252" t="s">
        <v>6</v>
      </c>
      <c r="C56" s="253"/>
      <c r="D56" s="254"/>
      <c r="E56" s="269"/>
      <c r="F56" s="270"/>
      <c r="G56" s="270"/>
      <c r="H56" s="270"/>
      <c r="I56" s="270"/>
      <c r="J56" s="270"/>
      <c r="K56" s="270"/>
      <c r="L56" s="270"/>
      <c r="M56" s="245"/>
      <c r="N56" s="285"/>
      <c r="O56" s="286"/>
      <c r="P56" s="286"/>
      <c r="Q56" s="286"/>
      <c r="R56" s="286"/>
      <c r="S56" s="286"/>
      <c r="T56" s="286"/>
      <c r="U56" s="287"/>
      <c r="V56" s="273"/>
      <c r="W56" s="274"/>
      <c r="X56" s="274"/>
      <c r="Y56" s="275"/>
      <c r="Z56" s="14"/>
      <c r="AA56" s="67"/>
    </row>
    <row r="57" spans="1:27" ht="16.5" customHeight="1">
      <c r="A57" s="4"/>
      <c r="B57" s="290" t="s">
        <v>10</v>
      </c>
      <c r="C57" s="290"/>
      <c r="D57" s="290"/>
      <c r="E57" s="290"/>
      <c r="F57" s="290"/>
      <c r="G57" s="290"/>
      <c r="H57" s="290"/>
      <c r="I57" s="290"/>
      <c r="J57" s="290"/>
      <c r="K57" s="290"/>
      <c r="L57" s="290"/>
      <c r="M57" s="290"/>
      <c r="N57" s="290"/>
      <c r="O57" s="290"/>
      <c r="P57" s="290"/>
      <c r="Q57" s="288" t="s">
        <v>8</v>
      </c>
      <c r="R57" s="288"/>
      <c r="S57" s="288"/>
      <c r="T57" s="288"/>
      <c r="U57" s="289"/>
      <c r="V57" s="279">
        <f>SUM(V52:Y56)</f>
        <v>5000</v>
      </c>
      <c r="W57" s="279"/>
      <c r="X57" s="279"/>
      <c r="Y57" s="279"/>
      <c r="Z57" s="12"/>
      <c r="AA57" s="67"/>
    </row>
    <row r="58" spans="1:27" ht="14.25" customHeight="1">
      <c r="A58" s="4"/>
      <c r="B58" s="239" t="s">
        <v>19</v>
      </c>
      <c r="C58" s="240"/>
      <c r="D58" s="240"/>
      <c r="E58" s="240"/>
      <c r="F58" s="240"/>
      <c r="G58" s="240"/>
      <c r="H58" s="241"/>
      <c r="I58" s="282" t="s">
        <v>11</v>
      </c>
      <c r="J58" s="283"/>
      <c r="K58" s="284"/>
      <c r="L58" s="282" t="s">
        <v>12</v>
      </c>
      <c r="M58" s="284"/>
      <c r="N58" s="282" t="s">
        <v>13</v>
      </c>
      <c r="O58" s="283"/>
      <c r="P58" s="284"/>
      <c r="Q58" s="276" t="s">
        <v>16</v>
      </c>
      <c r="R58" s="277"/>
      <c r="S58" s="277"/>
      <c r="T58" s="277"/>
      <c r="U58" s="278"/>
      <c r="V58" s="126" t="s">
        <v>108</v>
      </c>
      <c r="W58" s="280">
        <v>0</v>
      </c>
      <c r="X58" s="280"/>
      <c r="Y58" s="281"/>
      <c r="Z58" s="12"/>
      <c r="AA58" s="67"/>
    </row>
    <row r="59" spans="1:27" ht="14.25" customHeight="1">
      <c r="A59" s="4"/>
      <c r="B59" s="217">
        <v>1</v>
      </c>
      <c r="C59" s="227"/>
      <c r="D59" s="222"/>
      <c r="E59" s="222"/>
      <c r="F59" s="222"/>
      <c r="G59" s="222"/>
      <c r="H59" s="221"/>
      <c r="I59" s="220"/>
      <c r="J59" s="220"/>
      <c r="K59" s="246"/>
      <c r="L59" s="271">
        <v>0</v>
      </c>
      <c r="M59" s="272"/>
      <c r="N59" s="250">
        <f>I59*L59/12</f>
        <v>0</v>
      </c>
      <c r="O59" s="258"/>
      <c r="P59" s="251"/>
      <c r="Q59" s="310" t="s">
        <v>9</v>
      </c>
      <c r="R59" s="311"/>
      <c r="S59" s="311"/>
      <c r="T59" s="311"/>
      <c r="U59" s="312"/>
      <c r="V59" s="279">
        <f>V57-W58</f>
        <v>5000</v>
      </c>
      <c r="W59" s="279"/>
      <c r="X59" s="279"/>
      <c r="Y59" s="279"/>
      <c r="Z59" s="12"/>
      <c r="AA59" s="67"/>
    </row>
    <row r="60" spans="1:27" ht="14.25" customHeight="1">
      <c r="A60" s="4"/>
      <c r="B60" s="217">
        <v>2</v>
      </c>
      <c r="C60" s="227"/>
      <c r="D60" s="222"/>
      <c r="E60" s="222"/>
      <c r="F60" s="222"/>
      <c r="G60" s="222"/>
      <c r="H60" s="221"/>
      <c r="I60" s="220"/>
      <c r="J60" s="220"/>
      <c r="K60" s="246"/>
      <c r="L60" s="271">
        <v>0</v>
      </c>
      <c r="M60" s="272"/>
      <c r="N60" s="250">
        <f>I60*L60/12</f>
        <v>0</v>
      </c>
      <c r="O60" s="258"/>
      <c r="P60" s="251"/>
      <c r="Q60" s="304" t="s">
        <v>42</v>
      </c>
      <c r="R60" s="305"/>
      <c r="S60" s="305"/>
      <c r="T60" s="305"/>
      <c r="U60" s="306"/>
      <c r="V60" s="279">
        <f>N64</f>
        <v>0</v>
      </c>
      <c r="W60" s="279"/>
      <c r="X60" s="279"/>
      <c r="Y60" s="279"/>
      <c r="Z60" s="12"/>
      <c r="AA60" s="67"/>
    </row>
    <row r="61" spans="1:27" ht="14.25" customHeight="1">
      <c r="A61" s="13"/>
      <c r="B61" s="217">
        <v>3</v>
      </c>
      <c r="C61" s="227"/>
      <c r="D61" s="222"/>
      <c r="E61" s="222"/>
      <c r="F61" s="222"/>
      <c r="G61" s="222"/>
      <c r="H61" s="221"/>
      <c r="I61" s="220"/>
      <c r="J61" s="220"/>
      <c r="K61" s="246"/>
      <c r="L61" s="271">
        <v>0</v>
      </c>
      <c r="M61" s="272"/>
      <c r="N61" s="250">
        <f>I61*L61/12</f>
        <v>0</v>
      </c>
      <c r="O61" s="258"/>
      <c r="P61" s="251"/>
      <c r="Q61" s="307" t="s">
        <v>18</v>
      </c>
      <c r="R61" s="308"/>
      <c r="S61" s="308"/>
      <c r="T61" s="308"/>
      <c r="U61" s="309"/>
      <c r="V61" s="313">
        <f>V59+V60</f>
        <v>5000</v>
      </c>
      <c r="W61" s="313"/>
      <c r="X61" s="313"/>
      <c r="Y61" s="313"/>
      <c r="Z61" s="15"/>
      <c r="AA61" s="68"/>
    </row>
    <row r="62" spans="1:27" ht="14.25" customHeight="1">
      <c r="A62" s="13"/>
      <c r="B62" s="217">
        <v>4</v>
      </c>
      <c r="C62" s="227"/>
      <c r="D62" s="222"/>
      <c r="E62" s="222"/>
      <c r="F62" s="222"/>
      <c r="G62" s="222"/>
      <c r="H62" s="221"/>
      <c r="I62" s="220"/>
      <c r="J62" s="220"/>
      <c r="K62" s="246"/>
      <c r="L62" s="271">
        <v>0</v>
      </c>
      <c r="M62" s="272"/>
      <c r="N62" s="250">
        <f>I62*L62/12</f>
        <v>0</v>
      </c>
      <c r="O62" s="258"/>
      <c r="P62" s="251"/>
      <c r="Q62" s="301" t="s">
        <v>17</v>
      </c>
      <c r="R62" s="302"/>
      <c r="S62" s="302"/>
      <c r="T62" s="302"/>
      <c r="U62" s="303"/>
      <c r="V62" s="313"/>
      <c r="W62" s="313"/>
      <c r="X62" s="313"/>
      <c r="Y62" s="313"/>
      <c r="Z62" s="16"/>
      <c r="AA62" s="69"/>
    </row>
    <row r="63" spans="1:27" ht="14.25" customHeight="1">
      <c r="A63" s="13"/>
      <c r="B63" s="217">
        <v>5</v>
      </c>
      <c r="C63" s="377" t="s">
        <v>63</v>
      </c>
      <c r="D63" s="378"/>
      <c r="E63" s="378"/>
      <c r="F63" s="378"/>
      <c r="G63" s="378"/>
      <c r="H63" s="378"/>
      <c r="I63" s="326">
        <v>0</v>
      </c>
      <c r="J63" s="220"/>
      <c r="K63" s="246"/>
      <c r="L63" s="330" t="s">
        <v>76</v>
      </c>
      <c r="M63" s="331"/>
      <c r="N63" s="250">
        <f>I63/12</f>
        <v>0</v>
      </c>
      <c r="O63" s="258"/>
      <c r="P63" s="251"/>
      <c r="Q63" s="327"/>
      <c r="R63" s="328"/>
      <c r="S63" s="328"/>
      <c r="T63" s="328"/>
      <c r="U63" s="329"/>
      <c r="V63" s="337" t="s">
        <v>99</v>
      </c>
      <c r="W63" s="338"/>
      <c r="X63" s="338"/>
      <c r="Y63" s="177">
        <f>IF(G37=B25,K25,IF(G37=B26,K26,IF(G37=B27,K27,IF(G37=B28,K28,30%))))</f>
        <v>0.3</v>
      </c>
      <c r="Z63" s="18" t="s">
        <v>20</v>
      </c>
      <c r="AA63" s="30">
        <f>IF((V61*Y63)&gt;0,V61*Y63,0)</f>
        <v>1500</v>
      </c>
    </row>
    <row r="64" spans="1:27" ht="15">
      <c r="A64" s="13"/>
      <c r="B64" s="374"/>
      <c r="C64" s="374"/>
      <c r="D64" s="374"/>
      <c r="E64" s="374"/>
      <c r="F64" s="374"/>
      <c r="G64" s="374"/>
      <c r="H64" s="374"/>
      <c r="I64" s="206"/>
      <c r="J64" s="94"/>
      <c r="K64" s="334" t="s">
        <v>0</v>
      </c>
      <c r="L64" s="335"/>
      <c r="M64" s="336"/>
      <c r="N64" s="250">
        <f>SUM(N59:P63)</f>
        <v>0</v>
      </c>
      <c r="O64" s="258"/>
      <c r="P64" s="251"/>
      <c r="Q64" s="375" t="s">
        <v>43</v>
      </c>
      <c r="R64" s="376"/>
      <c r="S64" s="376"/>
      <c r="T64" s="376"/>
      <c r="U64" s="376"/>
      <c r="V64" s="376"/>
      <c r="W64" s="376"/>
      <c r="X64" s="376"/>
      <c r="Y64" s="90"/>
      <c r="Z64" s="5"/>
      <c r="AA64" s="69"/>
    </row>
    <row r="65" spans="1:27" ht="4.5" customHeight="1" thickBot="1">
      <c r="A65" s="323"/>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5"/>
      <c r="AA65" s="180"/>
    </row>
    <row r="66" spans="1:27" ht="6" customHeight="1" thickBot="1">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180"/>
    </row>
    <row r="67" spans="1:27" ht="14.25" customHeight="1">
      <c r="A67" s="317" t="s">
        <v>200</v>
      </c>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203"/>
      <c r="AA67" s="180"/>
    </row>
    <row r="68" spans="1:27" ht="11.25" customHeight="1">
      <c r="A68" s="13"/>
      <c r="B68" s="244" t="s">
        <v>21</v>
      </c>
      <c r="C68" s="244"/>
      <c r="D68" s="244"/>
      <c r="E68" s="244"/>
      <c r="F68" s="244"/>
      <c r="G68" s="244"/>
      <c r="H68" s="244"/>
      <c r="I68" s="244"/>
      <c r="J68" s="244"/>
      <c r="K68" s="244"/>
      <c r="L68" s="364" t="s">
        <v>201</v>
      </c>
      <c r="M68" s="364"/>
      <c r="N68" s="339" t="s">
        <v>202</v>
      </c>
      <c r="O68" s="339"/>
      <c r="P68" s="339"/>
      <c r="Q68" s="260">
        <v>0.15</v>
      </c>
      <c r="R68" s="260"/>
      <c r="S68" s="260"/>
      <c r="T68" s="260">
        <v>0.3</v>
      </c>
      <c r="U68" s="260"/>
      <c r="V68" s="314" t="s">
        <v>15</v>
      </c>
      <c r="W68" s="314"/>
      <c r="X68" s="314"/>
      <c r="Y68" s="314"/>
      <c r="Z68" s="205"/>
      <c r="AA68" s="180"/>
    </row>
    <row r="69" spans="1:27" ht="10.5" customHeight="1">
      <c r="A69" s="13"/>
      <c r="B69" s="266"/>
      <c r="C69" s="266"/>
      <c r="D69" s="266"/>
      <c r="E69" s="266"/>
      <c r="F69" s="266"/>
      <c r="G69" s="266"/>
      <c r="H69" s="266"/>
      <c r="I69" s="266"/>
      <c r="J69" s="266"/>
      <c r="K69" s="266"/>
      <c r="L69" s="365"/>
      <c r="M69" s="365"/>
      <c r="N69" s="340"/>
      <c r="O69" s="340"/>
      <c r="P69" s="340"/>
      <c r="Q69" s="261" t="s">
        <v>22</v>
      </c>
      <c r="R69" s="262"/>
      <c r="S69" s="263"/>
      <c r="T69" s="261" t="s">
        <v>23</v>
      </c>
      <c r="U69" s="316"/>
      <c r="V69" s="315"/>
      <c r="W69" s="315"/>
      <c r="X69" s="315"/>
      <c r="Y69" s="315"/>
      <c r="Z69" s="17"/>
      <c r="AA69" s="180"/>
    </row>
    <row r="70" spans="1:27" ht="14.25" customHeight="1">
      <c r="A70" s="13"/>
      <c r="B70" s="252" t="s">
        <v>6</v>
      </c>
      <c r="C70" s="253"/>
      <c r="D70" s="254"/>
      <c r="E70" s="249"/>
      <c r="F70" s="249"/>
      <c r="G70" s="249"/>
      <c r="H70" s="249"/>
      <c r="I70" s="249"/>
      <c r="J70" s="249"/>
      <c r="K70" s="249"/>
      <c r="L70" s="363"/>
      <c r="M70" s="363"/>
      <c r="N70" s="255"/>
      <c r="O70" s="256"/>
      <c r="P70" s="257"/>
      <c r="Q70" s="250">
        <f>IF((N70+L70)&gt;1000,(1000*$Q$68),IF((N70+L70)&lt;=75,0,((N70+L70)*$Q$68)))</f>
        <v>0</v>
      </c>
      <c r="R70" s="258"/>
      <c r="S70" s="251"/>
      <c r="T70" s="250">
        <f>IF((N70+L70)&gt;1000,(((L70+N70)-1000)*$T$68),0)</f>
        <v>0</v>
      </c>
      <c r="U70" s="251"/>
      <c r="V70" s="248">
        <f>Q70+T70</f>
        <v>0</v>
      </c>
      <c r="W70" s="248"/>
      <c r="X70" s="248"/>
      <c r="Y70" s="248"/>
      <c r="Z70" s="17"/>
      <c r="AA70" s="180"/>
    </row>
    <row r="71" spans="1:27" ht="14.25" customHeight="1">
      <c r="A71" s="13"/>
      <c r="B71" s="252" t="s">
        <v>6</v>
      </c>
      <c r="C71" s="253"/>
      <c r="D71" s="254"/>
      <c r="E71" s="249"/>
      <c r="F71" s="249"/>
      <c r="G71" s="249"/>
      <c r="H71" s="249"/>
      <c r="I71" s="249"/>
      <c r="J71" s="249"/>
      <c r="K71" s="249"/>
      <c r="L71" s="363"/>
      <c r="M71" s="363"/>
      <c r="N71" s="255"/>
      <c r="O71" s="256"/>
      <c r="P71" s="257"/>
      <c r="Q71" s="250">
        <f>IF(N71&gt;1000,(1000*$Q$68),IF(N71&lt;=75,0,(N71*$Q$68)))</f>
        <v>0</v>
      </c>
      <c r="R71" s="258"/>
      <c r="S71" s="251"/>
      <c r="T71" s="250">
        <f>IF(N71&gt;1000,((N71-1000)*$T$68),0)</f>
        <v>0</v>
      </c>
      <c r="U71" s="251"/>
      <c r="V71" s="248">
        <f>Q71+T71</f>
        <v>0</v>
      </c>
      <c r="W71" s="248"/>
      <c r="X71" s="248"/>
      <c r="Y71" s="248"/>
      <c r="Z71" s="17"/>
      <c r="AA71" s="180"/>
    </row>
    <row r="72" spans="1:27" ht="14.25" customHeight="1">
      <c r="A72" s="13"/>
      <c r="B72" s="252" t="s">
        <v>6</v>
      </c>
      <c r="C72" s="253"/>
      <c r="D72" s="254"/>
      <c r="E72" s="249"/>
      <c r="F72" s="249"/>
      <c r="G72" s="249"/>
      <c r="H72" s="249"/>
      <c r="I72" s="249"/>
      <c r="J72" s="249"/>
      <c r="K72" s="249"/>
      <c r="L72" s="363"/>
      <c r="M72" s="363"/>
      <c r="N72" s="255"/>
      <c r="O72" s="256"/>
      <c r="P72" s="257"/>
      <c r="Q72" s="250">
        <f>IF(N72&gt;1000,(1000*$Q$68),IF(N72&lt;=75,0,(N72*$Q$68)))</f>
        <v>0</v>
      </c>
      <c r="R72" s="258"/>
      <c r="S72" s="251"/>
      <c r="T72" s="250">
        <f>IF(N72&gt;1000,((N72-1000)*$T$68),0)</f>
        <v>0</v>
      </c>
      <c r="U72" s="251"/>
      <c r="V72" s="248">
        <f>Q72+T72</f>
        <v>0</v>
      </c>
      <c r="W72" s="248"/>
      <c r="X72" s="248"/>
      <c r="Y72" s="248"/>
      <c r="Z72" s="17"/>
      <c r="AA72" s="180"/>
    </row>
    <row r="73" spans="1:27" ht="14.25" customHeight="1">
      <c r="A73" s="13"/>
      <c r="B73" s="290" t="s">
        <v>203</v>
      </c>
      <c r="C73" s="290"/>
      <c r="D73" s="290"/>
      <c r="E73" s="290"/>
      <c r="F73" s="290"/>
      <c r="G73" s="290"/>
      <c r="H73" s="290"/>
      <c r="I73" s="290"/>
      <c r="J73" s="290"/>
      <c r="K73" s="290"/>
      <c r="L73" s="290"/>
      <c r="M73" s="290"/>
      <c r="N73" s="290"/>
      <c r="O73" s="290"/>
      <c r="P73" s="290"/>
      <c r="Q73" s="288" t="s">
        <v>8</v>
      </c>
      <c r="R73" s="288"/>
      <c r="S73" s="288"/>
      <c r="T73" s="288"/>
      <c r="U73" s="289"/>
      <c r="V73" s="279">
        <f>SUM(V70:Y72)</f>
        <v>0</v>
      </c>
      <c r="W73" s="279"/>
      <c r="X73" s="279"/>
      <c r="Y73" s="279"/>
      <c r="Z73" s="17"/>
      <c r="AA73" s="180"/>
    </row>
    <row r="74" spans="1:27" ht="14.25" customHeight="1">
      <c r="A74" s="13"/>
      <c r="B74" s="239" t="s">
        <v>19</v>
      </c>
      <c r="C74" s="240"/>
      <c r="D74" s="240"/>
      <c r="E74" s="240"/>
      <c r="F74" s="240"/>
      <c r="G74" s="240"/>
      <c r="H74" s="241"/>
      <c r="I74" s="282" t="s">
        <v>11</v>
      </c>
      <c r="J74" s="283"/>
      <c r="K74" s="284"/>
      <c r="L74" s="282" t="s">
        <v>12</v>
      </c>
      <c r="M74" s="284"/>
      <c r="N74" s="282" t="s">
        <v>13</v>
      </c>
      <c r="O74" s="283"/>
      <c r="P74" s="284"/>
      <c r="Q74" s="276"/>
      <c r="R74" s="277"/>
      <c r="S74" s="277"/>
      <c r="T74" s="277"/>
      <c r="U74" s="277"/>
      <c r="V74" s="391"/>
      <c r="W74" s="391"/>
      <c r="X74" s="391"/>
      <c r="Y74" s="391"/>
      <c r="Z74" s="17"/>
      <c r="AA74" s="180"/>
    </row>
    <row r="75" spans="1:27" ht="14.25" customHeight="1">
      <c r="A75" s="13"/>
      <c r="B75" s="217">
        <v>1</v>
      </c>
      <c r="C75" s="227"/>
      <c r="D75" s="222"/>
      <c r="E75" s="222"/>
      <c r="F75" s="222"/>
      <c r="G75" s="222"/>
      <c r="H75" s="221"/>
      <c r="I75" s="220"/>
      <c r="J75" s="220"/>
      <c r="K75" s="246"/>
      <c r="L75" s="271">
        <v>0</v>
      </c>
      <c r="M75" s="272"/>
      <c r="N75" s="250">
        <f>I75*L75/12</f>
        <v>0</v>
      </c>
      <c r="O75" s="258"/>
      <c r="P75" s="251"/>
      <c r="Q75" s="392" t="s">
        <v>205</v>
      </c>
      <c r="R75" s="393"/>
      <c r="S75" s="393"/>
      <c r="T75" s="393"/>
      <c r="U75" s="393"/>
      <c r="V75" s="391"/>
      <c r="W75" s="391"/>
      <c r="X75" s="391"/>
      <c r="Y75" s="391"/>
      <c r="Z75" s="17"/>
      <c r="AA75" s="180"/>
    </row>
    <row r="76" spans="1:27" ht="14.25" customHeight="1">
      <c r="A76" s="13"/>
      <c r="B76" s="217">
        <v>2</v>
      </c>
      <c r="C76" s="227"/>
      <c r="D76" s="222"/>
      <c r="E76" s="222"/>
      <c r="F76" s="222"/>
      <c r="G76" s="222"/>
      <c r="H76" s="221"/>
      <c r="I76" s="220"/>
      <c r="J76" s="220"/>
      <c r="K76" s="246"/>
      <c r="L76" s="271"/>
      <c r="M76" s="272"/>
      <c r="N76" s="250">
        <f>I76*L76/12</f>
        <v>0</v>
      </c>
      <c r="O76" s="258"/>
      <c r="P76" s="251"/>
      <c r="Q76" s="394"/>
      <c r="R76" s="393"/>
      <c r="S76" s="393"/>
      <c r="T76" s="393"/>
      <c r="U76" s="393"/>
      <c r="V76" s="101"/>
      <c r="W76" s="101"/>
      <c r="X76" s="101"/>
      <c r="Y76" s="101"/>
      <c r="Z76" s="17"/>
      <c r="AA76" s="180"/>
    </row>
    <row r="77" spans="1:27" ht="14.25" customHeight="1">
      <c r="A77" s="13"/>
      <c r="B77" s="217">
        <v>3</v>
      </c>
      <c r="C77" s="387" t="s">
        <v>204</v>
      </c>
      <c r="D77" s="388"/>
      <c r="E77" s="388"/>
      <c r="F77" s="388"/>
      <c r="G77" s="388"/>
      <c r="H77" s="389"/>
      <c r="I77" s="220"/>
      <c r="J77" s="220"/>
      <c r="K77" s="246"/>
      <c r="L77" s="330" t="s">
        <v>76</v>
      </c>
      <c r="M77" s="331"/>
      <c r="N77" s="395">
        <f>I77/12</f>
        <v>0</v>
      </c>
      <c r="O77" s="396"/>
      <c r="P77" s="397"/>
      <c r="Q77" s="394"/>
      <c r="R77" s="393"/>
      <c r="S77" s="393"/>
      <c r="T77" s="393"/>
      <c r="U77" s="393"/>
      <c r="V77" s="101"/>
      <c r="W77" s="101"/>
      <c r="X77" s="101"/>
      <c r="Y77" s="101"/>
      <c r="Z77" s="17"/>
      <c r="AA77" s="180"/>
    </row>
    <row r="78" spans="1:27" ht="14.25" customHeight="1">
      <c r="A78" s="13"/>
      <c r="B78" s="217">
        <v>4</v>
      </c>
      <c r="C78" s="387"/>
      <c r="D78" s="388"/>
      <c r="E78" s="388"/>
      <c r="F78" s="388"/>
      <c r="G78" s="388"/>
      <c r="H78" s="389"/>
      <c r="I78" s="326"/>
      <c r="J78" s="220"/>
      <c r="K78" s="246"/>
      <c r="L78" s="330" t="s">
        <v>76</v>
      </c>
      <c r="M78" s="331"/>
      <c r="N78" s="395">
        <f>I78/12</f>
        <v>0</v>
      </c>
      <c r="O78" s="396"/>
      <c r="P78" s="397"/>
      <c r="Q78" s="301"/>
      <c r="R78" s="302"/>
      <c r="S78" s="302"/>
      <c r="T78" s="302"/>
      <c r="U78" s="302"/>
      <c r="V78" s="308"/>
      <c r="W78" s="308"/>
      <c r="X78" s="308"/>
      <c r="Y78" s="308"/>
      <c r="Z78" s="19" t="s">
        <v>20</v>
      </c>
      <c r="AA78" s="181">
        <f>V73</f>
        <v>0</v>
      </c>
    </row>
    <row r="79" spans="1:27" ht="4.5" customHeight="1" thickBot="1">
      <c r="A79" s="323"/>
      <c r="B79" s="324"/>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5"/>
      <c r="AA79" s="218"/>
    </row>
    <row r="80" spans="1:27" ht="23.25" customHeight="1">
      <c r="A80" s="7"/>
      <c r="J80" s="219"/>
      <c r="K80" s="219"/>
      <c r="L80" s="219"/>
      <c r="M80" s="219"/>
      <c r="N80" s="219"/>
      <c r="O80" s="390">
        <f>IF(((AA80+AA81+AA82)&lt;K31),K31,IF(AND(L35=B2,(AA80+AA81+AA82)&gt;P2),P2,IF(AND(L35=B3,(AA80+AA81+AA82)&gt;P3),P3,IF(AND(L35=B4,(AA80+AA81+AA82)&gt;P4),P4,IF(AND(L35=B5,(AA80+AA81+AA82)&gt;P5),P5,IF(AND(L35=B6,(AA80+AA81+AA82)&gt;P6),P6,IF(AND(L35=B7,(AA80+AA81+AA82)&gt;P7),P7,)))))))</f>
        <v>903</v>
      </c>
      <c r="P80" s="390"/>
      <c r="Q80" s="390"/>
      <c r="R80" s="102"/>
      <c r="S80" s="321" t="s">
        <v>24</v>
      </c>
      <c r="T80" s="321"/>
      <c r="U80" s="321"/>
      <c r="V80" s="321"/>
      <c r="W80" s="321"/>
      <c r="X80" s="321"/>
      <c r="Y80" s="321"/>
      <c r="Z80" s="21" t="s">
        <v>20</v>
      </c>
      <c r="AA80" s="182">
        <f>AA78+AA63+AA47</f>
        <v>1500</v>
      </c>
    </row>
    <row r="81" spans="1:27" ht="16.5" customHeight="1">
      <c r="A81" s="7"/>
      <c r="I81" s="384" t="str">
        <f>IF(AND(AA80&gt;O80,O80=0)," ",IF(AND(OR(AA80&lt;O80,(AA80+AA81+AA82)&lt;O80,),O80=K31),"NOTE: Use Minimum Rent","NOTE: Total Rent + Utility is above MKT rent.  Use MKT rent."))</f>
        <v>NOTE: Total Rent + Utility is above MKT rent.  Use MKT rent.</v>
      </c>
      <c r="J81" s="384"/>
      <c r="K81" s="384"/>
      <c r="L81" s="384"/>
      <c r="M81" s="384"/>
      <c r="N81" s="384"/>
      <c r="O81" s="386">
        <f>IF(AA80=0,0,IF((AA80+AA81)&gt;K31,0,IF((AA80+AA82)&lt;K31,0,IF((AA80+AA82)&gt;K31,AA81,AA81))))</f>
        <v>0</v>
      </c>
      <c r="P81" s="386"/>
      <c r="Q81" s="386"/>
      <c r="R81" s="91"/>
      <c r="S81" s="322" t="s">
        <v>25</v>
      </c>
      <c r="T81" s="322"/>
      <c r="U81" s="322"/>
      <c r="V81" s="322"/>
      <c r="W81" s="322"/>
      <c r="X81" s="322"/>
      <c r="Y81" s="244"/>
      <c r="Z81" s="21" t="s">
        <v>20</v>
      </c>
      <c r="AA81" s="22">
        <f>IF(L35=B2,K2,IF(L35=B3,K3,IF(L35=B4,K4,IF(L35=B5,K5,IF(L35=B6,K6,IF(L35=B7,K7,0))))))</f>
        <v>30</v>
      </c>
    </row>
    <row r="82" spans="1:27" ht="16.5" customHeight="1">
      <c r="A82" s="7"/>
      <c r="I82" s="384"/>
      <c r="J82" s="384"/>
      <c r="K82" s="384"/>
      <c r="L82" s="384"/>
      <c r="M82" s="384"/>
      <c r="N82" s="384"/>
      <c r="O82" s="386">
        <f>IF(AA80=0,0,IF((AA80+AA81)&gt;K31,0,IF((AA80+AA82)&lt;K31,0,IF((AA80+AA82)&gt;K31,AA81,AA81))))</f>
        <v>0</v>
      </c>
      <c r="P82" s="386"/>
      <c r="Q82" s="386"/>
      <c r="R82" s="91"/>
      <c r="S82" s="322" t="s">
        <v>154</v>
      </c>
      <c r="T82" s="322"/>
      <c r="U82" s="322"/>
      <c r="V82" s="322"/>
      <c r="W82" s="322"/>
      <c r="X82" s="322"/>
      <c r="Y82" s="244"/>
      <c r="Z82" s="21" t="s">
        <v>20</v>
      </c>
      <c r="AA82" s="22">
        <f>IF(L35=B2,M2,IF(L35=B3,M3,IF(L35=B4,M4,IF(L35=B5,M5,IF(L35=B6,M6,IF(L35=B7,M7,0))))))</f>
        <v>0</v>
      </c>
    </row>
    <row r="83" spans="1:27" ht="16.5" customHeight="1">
      <c r="A83" s="7"/>
      <c r="O83" s="386">
        <f>IF(O80=0,0,(SUM(AA36:AA38)))</f>
        <v>0</v>
      </c>
      <c r="P83" s="386"/>
      <c r="Q83" s="386"/>
      <c r="R83" s="91"/>
      <c r="S83" s="319">
        <f>SUM(T36:U38)</f>
        <v>0</v>
      </c>
      <c r="T83" s="320"/>
      <c r="U83" s="322" t="s">
        <v>47</v>
      </c>
      <c r="V83" s="322"/>
      <c r="W83" s="322"/>
      <c r="X83" s="322"/>
      <c r="Y83" s="244"/>
      <c r="Z83" s="21" t="s">
        <v>20</v>
      </c>
      <c r="AA83" s="22">
        <f>SUM(AA36:AA38)</f>
        <v>0</v>
      </c>
    </row>
    <row r="84" spans="1:27" ht="16.5" customHeight="1">
      <c r="A84" s="7"/>
      <c r="J84" s="25"/>
      <c r="K84" s="25"/>
      <c r="L84" s="25"/>
      <c r="M84" s="25"/>
      <c r="O84" s="386">
        <f>IF(O80=0,0,K22)</f>
        <v>11</v>
      </c>
      <c r="P84" s="386"/>
      <c r="Q84" s="386"/>
      <c r="R84" s="91"/>
      <c r="S84" s="244" t="s">
        <v>29</v>
      </c>
      <c r="T84" s="244"/>
      <c r="U84" s="244"/>
      <c r="V84" s="244"/>
      <c r="W84" s="244"/>
      <c r="X84" s="244"/>
      <c r="Y84" s="244"/>
      <c r="Z84" s="21" t="s">
        <v>20</v>
      </c>
      <c r="AA84" s="23">
        <f>IF(O80&lt;&gt;0,0,K22)</f>
        <v>0</v>
      </c>
    </row>
    <row r="85" spans="1:27" ht="16.5" customHeight="1">
      <c r="A85" s="7"/>
      <c r="J85" s="332" t="s">
        <v>103</v>
      </c>
      <c r="K85" s="332"/>
      <c r="L85" s="332"/>
      <c r="M85" s="385" t="str">
        <f>IF(O80=K31,"RGI",IF(O80=0,"RGI","MKT"))</f>
        <v>MKT</v>
      </c>
      <c r="N85" s="385"/>
      <c r="O85" s="386">
        <f>IF(O80=0,0,(SUM(K16:L19)))</f>
        <v>0</v>
      </c>
      <c r="P85" s="386"/>
      <c r="Q85" s="386"/>
      <c r="R85" s="91"/>
      <c r="S85" s="244" t="s">
        <v>59</v>
      </c>
      <c r="T85" s="244"/>
      <c r="U85" s="244"/>
      <c r="V85" s="244"/>
      <c r="W85" s="244"/>
      <c r="X85" s="244"/>
      <c r="Y85" s="244"/>
      <c r="Z85" s="21" t="s">
        <v>20</v>
      </c>
      <c r="AA85" s="23">
        <f>IF(O80&lt;&gt;0,0,(SUM(K16:L19)))</f>
        <v>0</v>
      </c>
    </row>
    <row r="86" spans="1:27" ht="18.75" customHeight="1" thickBot="1">
      <c r="A86" s="7"/>
      <c r="J86" s="25"/>
      <c r="K86" s="25"/>
      <c r="L86" s="25"/>
      <c r="M86" s="25"/>
      <c r="O86" s="383">
        <f>IF(AND(O80=K31,(AA80+AA81)&lt;O80),(O80+O81+O83+O84+O85),IF((AA80+AA81)&lt;O80,0,(O80+O81+O83+O84+O85)))</f>
        <v>914</v>
      </c>
      <c r="P86" s="383"/>
      <c r="Q86" s="383"/>
      <c r="R86" s="103"/>
      <c r="S86" s="332" t="s">
        <v>26</v>
      </c>
      <c r="T86" s="332"/>
      <c r="U86" s="332"/>
      <c r="V86" s="332"/>
      <c r="W86" s="332"/>
      <c r="X86" s="332"/>
      <c r="Y86" s="333"/>
      <c r="Z86" s="21" t="s">
        <v>20</v>
      </c>
      <c r="AA86" s="183">
        <f>IF(O80&lt;&gt;0,0,SUM(AA80:AA85))</f>
        <v>0</v>
      </c>
    </row>
    <row r="87" ht="15.75" thickTop="1"/>
  </sheetData>
  <sheetProtection password="CA11" sheet="1" objects="1" scenarios="1"/>
  <mergeCells count="284">
    <mergeCell ref="C78:H78"/>
    <mergeCell ref="N78:P78"/>
    <mergeCell ref="I78:K78"/>
    <mergeCell ref="L78:M78"/>
    <mergeCell ref="L70:M70"/>
    <mergeCell ref="L71:M71"/>
    <mergeCell ref="Q78:U78"/>
    <mergeCell ref="Q75:U77"/>
    <mergeCell ref="Q74:U74"/>
    <mergeCell ref="N77:P77"/>
    <mergeCell ref="N74:P74"/>
    <mergeCell ref="Q73:U73"/>
    <mergeCell ref="E72:K72"/>
    <mergeCell ref="V75:Y75"/>
    <mergeCell ref="V74:Y74"/>
    <mergeCell ref="V73:Y73"/>
    <mergeCell ref="C75:H75"/>
    <mergeCell ref="I75:K75"/>
    <mergeCell ref="L75:M75"/>
    <mergeCell ref="N75:P75"/>
    <mergeCell ref="V78:Y78"/>
    <mergeCell ref="O80:Q80"/>
    <mergeCell ref="L76:M76"/>
    <mergeCell ref="N76:P76"/>
    <mergeCell ref="C77:H77"/>
    <mergeCell ref="I77:K77"/>
    <mergeCell ref="L77:M77"/>
    <mergeCell ref="B74:H74"/>
    <mergeCell ref="I74:K74"/>
    <mergeCell ref="L74:M74"/>
    <mergeCell ref="C76:H76"/>
    <mergeCell ref="I76:K76"/>
    <mergeCell ref="O86:Q86"/>
    <mergeCell ref="I81:N82"/>
    <mergeCell ref="J85:L85"/>
    <mergeCell ref="M85:N85"/>
    <mergeCell ref="O81:Q81"/>
    <mergeCell ref="O82:Q82"/>
    <mergeCell ref="O83:Q83"/>
    <mergeCell ref="O84:Q84"/>
    <mergeCell ref="O85:Q85"/>
    <mergeCell ref="K36:M36"/>
    <mergeCell ref="B31:J31"/>
    <mergeCell ref="G36:I36"/>
    <mergeCell ref="T36:U36"/>
    <mergeCell ref="P1:S1"/>
    <mergeCell ref="P2:S2"/>
    <mergeCell ref="P3:S3"/>
    <mergeCell ref="Q10:AA13"/>
    <mergeCell ref="P4:S4"/>
    <mergeCell ref="P5:S5"/>
    <mergeCell ref="A65:Z65"/>
    <mergeCell ref="N63:P63"/>
    <mergeCell ref="B64:H64"/>
    <mergeCell ref="N64:P64"/>
    <mergeCell ref="Q64:X64"/>
    <mergeCell ref="C63:H63"/>
    <mergeCell ref="K1:L1"/>
    <mergeCell ref="M5:O5"/>
    <mergeCell ref="M1:O1"/>
    <mergeCell ref="K3:L3"/>
    <mergeCell ref="K5:L5"/>
    <mergeCell ref="M2:O2"/>
    <mergeCell ref="M3:O3"/>
    <mergeCell ref="K2:L2"/>
    <mergeCell ref="M4:O4"/>
    <mergeCell ref="K4:L4"/>
    <mergeCell ref="K10:L10"/>
    <mergeCell ref="M6:O6"/>
    <mergeCell ref="P6:S6"/>
    <mergeCell ref="P7:S7"/>
    <mergeCell ref="K11:L11"/>
    <mergeCell ref="K14:L14"/>
    <mergeCell ref="K13:L13"/>
    <mergeCell ref="K12:L12"/>
    <mergeCell ref="Q15:AA16"/>
    <mergeCell ref="M7:O7"/>
    <mergeCell ref="E4:J4"/>
    <mergeCell ref="E5:J5"/>
    <mergeCell ref="E7:J7"/>
    <mergeCell ref="E6:J6"/>
    <mergeCell ref="E10:J10"/>
    <mergeCell ref="K6:L6"/>
    <mergeCell ref="K7:L7"/>
    <mergeCell ref="B16:J16"/>
    <mergeCell ref="B6:D6"/>
    <mergeCell ref="B7:D7"/>
    <mergeCell ref="E3:J3"/>
    <mergeCell ref="B73:P73"/>
    <mergeCell ref="N52:U52"/>
    <mergeCell ref="Q72:S72"/>
    <mergeCell ref="B72:D72"/>
    <mergeCell ref="N72:P72"/>
    <mergeCell ref="L72:M72"/>
    <mergeCell ref="L68:M69"/>
    <mergeCell ref="B2:D2"/>
    <mergeCell ref="B3:D3"/>
    <mergeCell ref="B4:D4"/>
    <mergeCell ref="B5:D5"/>
    <mergeCell ref="E2:J2"/>
    <mergeCell ref="N53:U53"/>
    <mergeCell ref="A35:E35"/>
    <mergeCell ref="K18:L18"/>
    <mergeCell ref="K31:L31"/>
    <mergeCell ref="A33:AA33"/>
    <mergeCell ref="A34:D34"/>
    <mergeCell ref="K19:L19"/>
    <mergeCell ref="K24:L24"/>
    <mergeCell ref="Q25:AA26"/>
    <mergeCell ref="K25:L25"/>
    <mergeCell ref="Q17:AA24"/>
    <mergeCell ref="K26:L26"/>
    <mergeCell ref="E25:J25"/>
    <mergeCell ref="K17:L17"/>
    <mergeCell ref="N62:P62"/>
    <mergeCell ref="K28:L28"/>
    <mergeCell ref="J45:K45"/>
    <mergeCell ref="M45:N45"/>
    <mergeCell ref="P45:Q45"/>
    <mergeCell ref="M35:N35"/>
    <mergeCell ref="A39:Z39"/>
    <mergeCell ref="I35:K35"/>
    <mergeCell ref="T37:U37"/>
    <mergeCell ref="T38:U38"/>
    <mergeCell ref="R46:T46"/>
    <mergeCell ref="A40:Z40"/>
    <mergeCell ref="O44:Q44"/>
    <mergeCell ref="U44:W44"/>
    <mergeCell ref="X44:Y44"/>
    <mergeCell ref="X46:Y46"/>
    <mergeCell ref="P46:Q46"/>
    <mergeCell ref="N61:P61"/>
    <mergeCell ref="N54:U54"/>
    <mergeCell ref="T35:X35"/>
    <mergeCell ref="U46:W46"/>
    <mergeCell ref="A43:Z43"/>
    <mergeCell ref="B41:Y42"/>
    <mergeCell ref="V59:Y59"/>
    <mergeCell ref="V36:Z36"/>
    <mergeCell ref="V37:Z37"/>
    <mergeCell ref="M46:N46"/>
    <mergeCell ref="S86:Y86"/>
    <mergeCell ref="U83:Y83"/>
    <mergeCell ref="S82:Y82"/>
    <mergeCell ref="L62:M62"/>
    <mergeCell ref="K64:M64"/>
    <mergeCell ref="V63:X63"/>
    <mergeCell ref="N68:P69"/>
    <mergeCell ref="N70:P70"/>
    <mergeCell ref="Q70:S70"/>
    <mergeCell ref="V70:Y70"/>
    <mergeCell ref="V72:Y72"/>
    <mergeCell ref="V60:Y60"/>
    <mergeCell ref="S83:T83"/>
    <mergeCell ref="S84:Y84"/>
    <mergeCell ref="S80:Y80"/>
    <mergeCell ref="S81:Y81"/>
    <mergeCell ref="A79:Z79"/>
    <mergeCell ref="I63:K63"/>
    <mergeCell ref="Q63:U63"/>
    <mergeCell ref="L63:M63"/>
    <mergeCell ref="S85:Y85"/>
    <mergeCell ref="T68:U68"/>
    <mergeCell ref="V61:Y62"/>
    <mergeCell ref="T72:U72"/>
    <mergeCell ref="V68:Y69"/>
    <mergeCell ref="T69:U69"/>
    <mergeCell ref="A67:Y67"/>
    <mergeCell ref="B71:D71"/>
    <mergeCell ref="V71:Y71"/>
    <mergeCell ref="B70:D70"/>
    <mergeCell ref="B54:D54"/>
    <mergeCell ref="E54:M54"/>
    <mergeCell ref="N55:U55"/>
    <mergeCell ref="E55:M55"/>
    <mergeCell ref="B55:D55"/>
    <mergeCell ref="Q62:U62"/>
    <mergeCell ref="C59:H59"/>
    <mergeCell ref="I62:K62"/>
    <mergeCell ref="Q60:U60"/>
    <mergeCell ref="C60:H60"/>
    <mergeCell ref="L60:M60"/>
    <mergeCell ref="Q61:U61"/>
    <mergeCell ref="C62:H62"/>
    <mergeCell ref="Q59:U59"/>
    <mergeCell ref="I59:K59"/>
    <mergeCell ref="B47:I47"/>
    <mergeCell ref="J47:K47"/>
    <mergeCell ref="M47:N47"/>
    <mergeCell ref="X47:Y47"/>
    <mergeCell ref="V53:Y53"/>
    <mergeCell ref="V52:Y52"/>
    <mergeCell ref="A50:U50"/>
    <mergeCell ref="A48:Z48"/>
    <mergeCell ref="B51:M51"/>
    <mergeCell ref="A49:Z49"/>
    <mergeCell ref="V51:Y51"/>
    <mergeCell ref="V50:Y50"/>
    <mergeCell ref="W58:Y58"/>
    <mergeCell ref="I58:K58"/>
    <mergeCell ref="B58:H58"/>
    <mergeCell ref="N56:U56"/>
    <mergeCell ref="L58:M58"/>
    <mergeCell ref="N58:P58"/>
    <mergeCell ref="Q57:U57"/>
    <mergeCell ref="B57:P57"/>
    <mergeCell ref="B56:D56"/>
    <mergeCell ref="N60:P60"/>
    <mergeCell ref="I60:K60"/>
    <mergeCell ref="V55:Y55"/>
    <mergeCell ref="V54:Y54"/>
    <mergeCell ref="Q58:U58"/>
    <mergeCell ref="L59:M59"/>
    <mergeCell ref="N59:P59"/>
    <mergeCell ref="E56:M56"/>
    <mergeCell ref="V56:Y56"/>
    <mergeCell ref="V57:Y57"/>
    <mergeCell ref="K16:L16"/>
    <mergeCell ref="K22:L22"/>
    <mergeCell ref="B19:J19"/>
    <mergeCell ref="M44:N44"/>
    <mergeCell ref="A36:F36"/>
    <mergeCell ref="A37:F37"/>
    <mergeCell ref="B18:J18"/>
    <mergeCell ref="B22:J22"/>
    <mergeCell ref="B17:J17"/>
    <mergeCell ref="B25:D25"/>
    <mergeCell ref="B10:D10"/>
    <mergeCell ref="B14:D14"/>
    <mergeCell ref="E11:J11"/>
    <mergeCell ref="E14:J14"/>
    <mergeCell ref="E13:J13"/>
    <mergeCell ref="B13:D13"/>
    <mergeCell ref="B11:D11"/>
    <mergeCell ref="B12:D12"/>
    <mergeCell ref="E12:J12"/>
    <mergeCell ref="B26:D26"/>
    <mergeCell ref="B27:D27"/>
    <mergeCell ref="B28:D28"/>
    <mergeCell ref="Y34:AA34"/>
    <mergeCell ref="E34:T34"/>
    <mergeCell ref="E27:J27"/>
    <mergeCell ref="E26:J26"/>
    <mergeCell ref="K27:L27"/>
    <mergeCell ref="Y35:AA35"/>
    <mergeCell ref="U34:X34"/>
    <mergeCell ref="E28:J28"/>
    <mergeCell ref="G38:J38"/>
    <mergeCell ref="O35:S35"/>
    <mergeCell ref="F35:H35"/>
    <mergeCell ref="V38:Z38"/>
    <mergeCell ref="K37:M37"/>
    <mergeCell ref="K38:M38"/>
    <mergeCell ref="G37:I37"/>
    <mergeCell ref="U45:W45"/>
    <mergeCell ref="X45:Y45"/>
    <mergeCell ref="B68:K69"/>
    <mergeCell ref="B44:I44"/>
    <mergeCell ref="B45:I45"/>
    <mergeCell ref="B46:I46"/>
    <mergeCell ref="J46:K46"/>
    <mergeCell ref="C61:H61"/>
    <mergeCell ref="I61:K61"/>
    <mergeCell ref="L61:M61"/>
    <mergeCell ref="E70:K70"/>
    <mergeCell ref="J44:K44"/>
    <mergeCell ref="R44:T44"/>
    <mergeCell ref="N51:U51"/>
    <mergeCell ref="U47:W47"/>
    <mergeCell ref="E52:M52"/>
    <mergeCell ref="E53:M53"/>
    <mergeCell ref="P47:Q47"/>
    <mergeCell ref="R47:T47"/>
    <mergeCell ref="R45:T45"/>
    <mergeCell ref="E71:K71"/>
    <mergeCell ref="T71:U71"/>
    <mergeCell ref="B53:D53"/>
    <mergeCell ref="B52:D52"/>
    <mergeCell ref="N71:P71"/>
    <mergeCell ref="T70:U70"/>
    <mergeCell ref="Q71:S71"/>
    <mergeCell ref="A66:Z66"/>
    <mergeCell ref="Q68:S68"/>
    <mergeCell ref="Q69:S69"/>
  </mergeCells>
  <printOptions gridLines="1" headings="1"/>
  <pageMargins left="0.35" right="0.25" top="0.35" bottom="0.35" header="0" footer="0"/>
  <pageSetup fitToHeight="1" fitToWidth="1" horizontalDpi="300" verticalDpi="300" orientation="portrait" scale="96" r:id="rId4"/>
  <drawing r:id="rId3"/>
  <legacyDrawing r:id="rId2"/>
</worksheet>
</file>

<file path=xl/worksheets/sheet2.xml><?xml version="1.0" encoding="utf-8"?>
<worksheet xmlns="http://schemas.openxmlformats.org/spreadsheetml/2006/main" xmlns:r="http://schemas.openxmlformats.org/officeDocument/2006/relationships">
  <dimension ref="A1:L29"/>
  <sheetViews>
    <sheetView showGridLines="0" showRowColHeaders="0" zoomScalePageLayoutView="0" workbookViewId="0" topLeftCell="A1">
      <selection activeCell="C28" sqref="C28"/>
    </sheetView>
  </sheetViews>
  <sheetFormatPr defaultColWidth="8.88671875" defaultRowHeight="15"/>
  <cols>
    <col min="1" max="2" width="11.21484375" style="29" customWidth="1"/>
    <col min="3" max="3" width="11.77734375" style="29" customWidth="1"/>
    <col min="4" max="4" width="2.99609375" style="29" customWidth="1"/>
    <col min="5" max="6" width="11.10546875" style="29" customWidth="1"/>
    <col min="7" max="7" width="12.10546875" style="29" customWidth="1"/>
    <col min="8" max="8" width="2.77734375" style="29" customWidth="1"/>
    <col min="9" max="11" width="10.88671875" style="29" customWidth="1"/>
    <col min="12" max="16384" width="8.88671875" style="29" customWidth="1"/>
  </cols>
  <sheetData>
    <row r="1" spans="1:12" ht="15.75">
      <c r="A1" s="398" t="s">
        <v>80</v>
      </c>
      <c r="B1" s="399"/>
      <c r="C1" s="400"/>
      <c r="D1" s="106"/>
      <c r="E1" s="398" t="s">
        <v>85</v>
      </c>
      <c r="F1" s="399"/>
      <c r="G1" s="400"/>
      <c r="H1" s="106"/>
      <c r="I1" s="398" t="s">
        <v>86</v>
      </c>
      <c r="J1" s="399"/>
      <c r="K1" s="400"/>
      <c r="L1" s="106"/>
    </row>
    <row r="2" spans="1:12" ht="12.75">
      <c r="A2" s="401" t="s">
        <v>87</v>
      </c>
      <c r="B2" s="402"/>
      <c r="C2" s="403"/>
      <c r="D2" s="106"/>
      <c r="E2" s="401" t="s">
        <v>87</v>
      </c>
      <c r="F2" s="402"/>
      <c r="G2" s="403"/>
      <c r="H2" s="106"/>
      <c r="I2" s="401" t="s">
        <v>98</v>
      </c>
      <c r="J2" s="402"/>
      <c r="K2" s="403"/>
      <c r="L2" s="106"/>
    </row>
    <row r="3" spans="1:12" ht="12.75">
      <c r="A3" s="401" t="s">
        <v>97</v>
      </c>
      <c r="B3" s="402"/>
      <c r="C3" s="403"/>
      <c r="D3" s="106"/>
      <c r="E3" s="401" t="s">
        <v>97</v>
      </c>
      <c r="F3" s="402"/>
      <c r="G3" s="403"/>
      <c r="H3" s="106"/>
      <c r="I3" s="109"/>
      <c r="J3" s="106"/>
      <c r="K3" s="110"/>
      <c r="L3" s="106"/>
    </row>
    <row r="4" spans="1:12" ht="12.75">
      <c r="A4" s="111" t="s">
        <v>88</v>
      </c>
      <c r="B4" s="106"/>
      <c r="C4" s="110"/>
      <c r="D4" s="106"/>
      <c r="E4" s="111"/>
      <c r="F4" s="106"/>
      <c r="G4" s="110"/>
      <c r="H4" s="106"/>
      <c r="I4" s="111"/>
      <c r="J4" s="106"/>
      <c r="K4" s="110"/>
      <c r="L4" s="106"/>
    </row>
    <row r="5" spans="1:12" ht="12.75">
      <c r="A5" s="111" t="s">
        <v>89</v>
      </c>
      <c r="B5" s="106"/>
      <c r="C5" s="110"/>
      <c r="D5" s="106"/>
      <c r="E5" s="111" t="s">
        <v>94</v>
      </c>
      <c r="F5" s="106"/>
      <c r="G5" s="110"/>
      <c r="H5" s="106"/>
      <c r="I5" s="111"/>
      <c r="J5" s="106"/>
      <c r="K5" s="110"/>
      <c r="L5" s="106"/>
    </row>
    <row r="6" spans="1:12" ht="12.75">
      <c r="A6" s="111" t="s">
        <v>90</v>
      </c>
      <c r="B6" s="106"/>
      <c r="C6" s="110"/>
      <c r="D6" s="106"/>
      <c r="E6" s="111" t="s">
        <v>95</v>
      </c>
      <c r="F6" s="106"/>
      <c r="G6" s="110"/>
      <c r="H6" s="106"/>
      <c r="I6" s="111"/>
      <c r="J6" s="106"/>
      <c r="K6" s="110"/>
      <c r="L6" s="106"/>
    </row>
    <row r="7" spans="1:12" ht="12.75">
      <c r="A7" s="111" t="s">
        <v>91</v>
      </c>
      <c r="B7" s="106"/>
      <c r="C7" s="110"/>
      <c r="D7" s="106"/>
      <c r="E7" s="111"/>
      <c r="F7" s="106"/>
      <c r="G7" s="110"/>
      <c r="H7" s="106"/>
      <c r="I7" s="111"/>
      <c r="J7" s="106"/>
      <c r="K7" s="110"/>
      <c r="L7" s="106"/>
    </row>
    <row r="8" spans="1:12" ht="12.75">
      <c r="A8" s="111" t="s">
        <v>93</v>
      </c>
      <c r="B8" s="106"/>
      <c r="C8" s="110"/>
      <c r="D8" s="106"/>
      <c r="E8" s="111"/>
      <c r="F8" s="106"/>
      <c r="G8" s="110"/>
      <c r="H8" s="106"/>
      <c r="I8" s="111"/>
      <c r="J8" s="106"/>
      <c r="K8" s="110"/>
      <c r="L8" s="106"/>
    </row>
    <row r="9" spans="1:12" ht="12.75">
      <c r="A9" s="111" t="s">
        <v>92</v>
      </c>
      <c r="B9" s="106"/>
      <c r="C9" s="110"/>
      <c r="D9" s="106"/>
      <c r="E9" s="111"/>
      <c r="F9" s="106"/>
      <c r="G9" s="110"/>
      <c r="H9" s="106"/>
      <c r="I9" s="111"/>
      <c r="J9" s="106"/>
      <c r="K9" s="110"/>
      <c r="L9" s="106"/>
    </row>
    <row r="10" spans="1:12" ht="12.75">
      <c r="A10" s="112"/>
      <c r="B10" s="113"/>
      <c r="C10" s="114"/>
      <c r="D10" s="106"/>
      <c r="E10" s="112"/>
      <c r="F10" s="113"/>
      <c r="G10" s="114"/>
      <c r="H10" s="106"/>
      <c r="I10" s="112"/>
      <c r="J10" s="113"/>
      <c r="K10" s="114"/>
      <c r="L10" s="106"/>
    </row>
    <row r="11" spans="1:12" ht="48.75" customHeight="1">
      <c r="A11" s="107" t="s">
        <v>81</v>
      </c>
      <c r="B11" s="107" t="s">
        <v>82</v>
      </c>
      <c r="C11" s="107" t="s">
        <v>83</v>
      </c>
      <c r="D11" s="106"/>
      <c r="E11" s="107" t="s">
        <v>81</v>
      </c>
      <c r="F11" s="107" t="s">
        <v>82</v>
      </c>
      <c r="G11" s="107" t="s">
        <v>83</v>
      </c>
      <c r="H11" s="106"/>
      <c r="I11" s="107" t="s">
        <v>81</v>
      </c>
      <c r="J11" s="107" t="s">
        <v>82</v>
      </c>
      <c r="K11" s="107" t="s">
        <v>83</v>
      </c>
      <c r="L11" s="106"/>
    </row>
    <row r="12" spans="1:12" ht="15" customHeight="1">
      <c r="A12" s="108">
        <v>1</v>
      </c>
      <c r="B12" s="108">
        <v>85</v>
      </c>
      <c r="C12" s="108">
        <v>360</v>
      </c>
      <c r="D12" s="106"/>
      <c r="E12" s="108">
        <v>2</v>
      </c>
      <c r="F12" s="108">
        <v>191</v>
      </c>
      <c r="G12" s="108">
        <v>791</v>
      </c>
      <c r="H12" s="106"/>
      <c r="I12" s="116">
        <v>1</v>
      </c>
      <c r="J12" s="116">
        <v>109</v>
      </c>
      <c r="K12" s="116">
        <v>440</v>
      </c>
      <c r="L12" s="106"/>
    </row>
    <row r="13" spans="1:12" ht="15" customHeight="1">
      <c r="A13" s="108">
        <v>2</v>
      </c>
      <c r="B13" s="108">
        <v>175</v>
      </c>
      <c r="C13" s="108">
        <v>737</v>
      </c>
      <c r="D13" s="106"/>
      <c r="E13" s="108">
        <v>3</v>
      </c>
      <c r="F13" s="108">
        <v>226</v>
      </c>
      <c r="G13" s="108">
        <v>907</v>
      </c>
      <c r="H13" s="106"/>
      <c r="I13" s="108">
        <v>2</v>
      </c>
      <c r="J13" s="108">
        <v>199</v>
      </c>
      <c r="K13" s="108">
        <v>817</v>
      </c>
      <c r="L13" s="106"/>
    </row>
    <row r="14" spans="1:12" ht="15" customHeight="1">
      <c r="A14" s="108">
        <v>3</v>
      </c>
      <c r="B14" s="108">
        <v>212</v>
      </c>
      <c r="C14" s="108">
        <v>861</v>
      </c>
      <c r="D14" s="106"/>
      <c r="E14" s="108">
        <v>4</v>
      </c>
      <c r="F14" s="108">
        <v>269</v>
      </c>
      <c r="G14" s="108">
        <v>1051</v>
      </c>
      <c r="H14" s="106"/>
      <c r="I14" s="108">
        <v>3</v>
      </c>
      <c r="J14" s="108">
        <v>236</v>
      </c>
      <c r="K14" s="108">
        <v>941</v>
      </c>
      <c r="L14" s="106"/>
    </row>
    <row r="15" spans="1:12" ht="15" customHeight="1">
      <c r="A15" s="108">
        <v>4</v>
      </c>
      <c r="B15" s="108">
        <v>254</v>
      </c>
      <c r="C15" s="108">
        <v>1001</v>
      </c>
      <c r="D15" s="106"/>
      <c r="E15" s="108">
        <v>5</v>
      </c>
      <c r="F15" s="108">
        <v>311</v>
      </c>
      <c r="G15" s="108">
        <v>1191</v>
      </c>
      <c r="H15" s="106"/>
      <c r="I15" s="108">
        <v>4</v>
      </c>
      <c r="J15" s="108">
        <v>278</v>
      </c>
      <c r="K15" s="108">
        <v>1081</v>
      </c>
      <c r="L15" s="106"/>
    </row>
    <row r="16" spans="1:12" ht="15" customHeight="1">
      <c r="A16" s="108">
        <v>5</v>
      </c>
      <c r="B16" s="108">
        <v>296</v>
      </c>
      <c r="C16" s="108">
        <v>1141</v>
      </c>
      <c r="D16" s="106"/>
      <c r="E16" s="108">
        <v>6</v>
      </c>
      <c r="F16" s="108">
        <v>353</v>
      </c>
      <c r="G16" s="108">
        <v>1331</v>
      </c>
      <c r="H16" s="106"/>
      <c r="I16" s="108">
        <v>5</v>
      </c>
      <c r="J16" s="108">
        <v>321</v>
      </c>
      <c r="K16" s="108">
        <v>1224</v>
      </c>
      <c r="L16" s="106"/>
    </row>
    <row r="17" spans="1:12" ht="15" customHeight="1">
      <c r="A17" s="108">
        <v>6</v>
      </c>
      <c r="B17" s="108">
        <v>339</v>
      </c>
      <c r="C17" s="108">
        <v>1284</v>
      </c>
      <c r="D17" s="106"/>
      <c r="E17" s="108">
        <v>7</v>
      </c>
      <c r="F17" s="108">
        <v>396</v>
      </c>
      <c r="G17" s="108">
        <v>1474</v>
      </c>
      <c r="H17" s="106"/>
      <c r="I17" s="108">
        <v>6</v>
      </c>
      <c r="J17" s="108">
        <v>363</v>
      </c>
      <c r="K17" s="108">
        <v>1364</v>
      </c>
      <c r="L17" s="106"/>
    </row>
    <row r="18" spans="1:12" ht="15" customHeight="1">
      <c r="A18" s="108">
        <v>7</v>
      </c>
      <c r="B18" s="108">
        <v>381</v>
      </c>
      <c r="C18" s="108">
        <v>1424</v>
      </c>
      <c r="D18" s="106"/>
      <c r="E18" s="108">
        <v>8</v>
      </c>
      <c r="F18" s="108">
        <v>438</v>
      </c>
      <c r="G18" s="108">
        <v>1614</v>
      </c>
      <c r="H18" s="106"/>
      <c r="I18" s="108">
        <v>7</v>
      </c>
      <c r="J18" s="108">
        <v>405</v>
      </c>
      <c r="K18" s="108">
        <v>1504</v>
      </c>
      <c r="L18" s="106"/>
    </row>
    <row r="19" spans="1:12" ht="15" customHeight="1">
      <c r="A19" s="108">
        <v>8</v>
      </c>
      <c r="B19" s="108">
        <v>423</v>
      </c>
      <c r="C19" s="108">
        <v>1564</v>
      </c>
      <c r="D19" s="106"/>
      <c r="E19" s="108">
        <v>9</v>
      </c>
      <c r="F19" s="108">
        <v>480</v>
      </c>
      <c r="G19" s="108">
        <v>1754</v>
      </c>
      <c r="H19" s="106"/>
      <c r="I19" s="108">
        <v>8</v>
      </c>
      <c r="J19" s="108">
        <v>448</v>
      </c>
      <c r="K19" s="108">
        <v>1647</v>
      </c>
      <c r="L19" s="106"/>
    </row>
    <row r="20" spans="1:12" ht="15" customHeight="1">
      <c r="A20" s="108">
        <v>9</v>
      </c>
      <c r="B20" s="108">
        <v>466</v>
      </c>
      <c r="C20" s="108">
        <v>1707</v>
      </c>
      <c r="D20" s="106"/>
      <c r="E20" s="108">
        <v>10</v>
      </c>
      <c r="F20" s="108">
        <v>523</v>
      </c>
      <c r="G20" s="108">
        <v>1897</v>
      </c>
      <c r="H20" s="106"/>
      <c r="I20" s="108">
        <v>9</v>
      </c>
      <c r="J20" s="108">
        <v>490</v>
      </c>
      <c r="K20" s="108">
        <v>1787</v>
      </c>
      <c r="L20" s="106"/>
    </row>
    <row r="21" spans="1:12" ht="15" customHeight="1">
      <c r="A21" s="108">
        <v>10</v>
      </c>
      <c r="B21" s="108">
        <v>508</v>
      </c>
      <c r="C21" s="108">
        <v>1847</v>
      </c>
      <c r="D21" s="106"/>
      <c r="E21" s="108">
        <v>11</v>
      </c>
      <c r="F21" s="108">
        <v>565</v>
      </c>
      <c r="G21" s="108">
        <v>2037</v>
      </c>
      <c r="H21" s="106"/>
      <c r="I21" s="108">
        <v>10</v>
      </c>
      <c r="J21" s="108">
        <v>532</v>
      </c>
      <c r="K21" s="108">
        <v>1927</v>
      </c>
      <c r="L21" s="106"/>
    </row>
    <row r="22" spans="1:12" ht="15" customHeight="1">
      <c r="A22" s="108">
        <v>11</v>
      </c>
      <c r="B22" s="108">
        <v>550</v>
      </c>
      <c r="C22" s="108">
        <v>1987</v>
      </c>
      <c r="D22" s="106"/>
      <c r="E22" s="108" t="s">
        <v>84</v>
      </c>
      <c r="F22" s="108">
        <v>607</v>
      </c>
      <c r="G22" s="108">
        <v>2117</v>
      </c>
      <c r="H22" s="106"/>
      <c r="I22" s="108">
        <v>11</v>
      </c>
      <c r="J22" s="108">
        <v>575</v>
      </c>
      <c r="K22" s="108">
        <v>2071</v>
      </c>
      <c r="L22" s="106"/>
    </row>
    <row r="23" spans="1:12" ht="15" customHeight="1">
      <c r="A23" s="108" t="s">
        <v>84</v>
      </c>
      <c r="B23" s="108">
        <v>593</v>
      </c>
      <c r="C23" s="108">
        <v>2131</v>
      </c>
      <c r="D23" s="106"/>
      <c r="E23" s="115"/>
      <c r="F23" s="108"/>
      <c r="G23" s="108"/>
      <c r="H23" s="106"/>
      <c r="I23" s="108" t="s">
        <v>84</v>
      </c>
      <c r="J23" s="108">
        <v>617</v>
      </c>
      <c r="K23" s="108">
        <v>2211</v>
      </c>
      <c r="L23" s="106"/>
    </row>
    <row r="24" spans="1:11" ht="12.75">
      <c r="A24" s="106"/>
      <c r="B24" s="106"/>
      <c r="C24" s="106"/>
      <c r="E24" s="106"/>
      <c r="F24" s="106"/>
      <c r="G24" s="106"/>
      <c r="I24" s="106"/>
      <c r="J24" s="106"/>
      <c r="K24" s="106"/>
    </row>
    <row r="26" ht="12.75">
      <c r="A26" s="59" t="s">
        <v>96</v>
      </c>
    </row>
    <row r="27" spans="1:11" ht="12.75">
      <c r="A27" s="106"/>
      <c r="B27" s="106"/>
      <c r="C27" s="106"/>
      <c r="E27" s="106"/>
      <c r="F27" s="106"/>
      <c r="G27" s="106"/>
      <c r="I27" s="106"/>
      <c r="J27" s="106"/>
      <c r="K27" s="106"/>
    </row>
    <row r="28" spans="1:12" ht="12.75">
      <c r="A28" s="115">
        <v>1</v>
      </c>
      <c r="B28" s="115">
        <v>85</v>
      </c>
      <c r="C28" s="115">
        <v>571</v>
      </c>
      <c r="D28" s="106"/>
      <c r="E28" s="117" t="s">
        <v>76</v>
      </c>
      <c r="F28" s="118"/>
      <c r="G28" s="119"/>
      <c r="H28" s="106"/>
      <c r="I28" s="115">
        <v>1</v>
      </c>
      <c r="J28" s="115">
        <v>109</v>
      </c>
      <c r="K28" s="115">
        <v>731</v>
      </c>
      <c r="L28" s="106"/>
    </row>
    <row r="29" spans="1:11" ht="12.75">
      <c r="A29" s="106"/>
      <c r="B29" s="106"/>
      <c r="C29" s="106"/>
      <c r="E29" s="106"/>
      <c r="F29" s="106"/>
      <c r="G29" s="106"/>
      <c r="I29" s="106"/>
      <c r="J29" s="106"/>
      <c r="K29" s="106"/>
    </row>
  </sheetData>
  <sheetProtection password="CA11" sheet="1" objects="1" scenarios="1"/>
  <mergeCells count="8">
    <mergeCell ref="A3:C3"/>
    <mergeCell ref="E2:G2"/>
    <mergeCell ref="E3:G3"/>
    <mergeCell ref="I2:K2"/>
    <mergeCell ref="A1:C1"/>
    <mergeCell ref="I1:K1"/>
    <mergeCell ref="E1:G1"/>
    <mergeCell ref="A2:C2"/>
  </mergeCells>
  <printOptions/>
  <pageMargins left="0.5" right="0.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A48"/>
  <sheetViews>
    <sheetView showGridLines="0" showRowColHeaders="0" defaultGridColor="0" zoomScalePageLayoutView="0" colorId="8" workbookViewId="0" topLeftCell="A1">
      <selection activeCell="U18" sqref="U18:X18"/>
    </sheetView>
  </sheetViews>
  <sheetFormatPr defaultColWidth="8.88671875" defaultRowHeight="15"/>
  <cols>
    <col min="1" max="1" width="1.99609375" style="32" customWidth="1"/>
    <col min="2" max="2" width="0.671875" style="32" customWidth="1"/>
    <col min="3" max="3" width="4.3359375" style="32" customWidth="1"/>
    <col min="4" max="4" width="1.2265625" style="32" customWidth="1"/>
    <col min="5" max="5" width="3.3359375" style="32" customWidth="1"/>
    <col min="6" max="6" width="0.55078125" style="32" customWidth="1"/>
    <col min="7" max="7" width="1.77734375" style="32" customWidth="1"/>
    <col min="8" max="8" width="3.10546875" style="32" customWidth="1"/>
    <col min="9" max="9" width="2.3359375" style="32" customWidth="1"/>
    <col min="10" max="10" width="2.88671875" style="32" customWidth="1"/>
    <col min="11" max="11" width="1.1171875" style="32" customWidth="1"/>
    <col min="12" max="12" width="2.21484375" style="32" customWidth="1"/>
    <col min="13" max="13" width="3.5546875" style="32" customWidth="1"/>
    <col min="14" max="14" width="5.6640625" style="32" customWidth="1"/>
    <col min="15" max="15" width="1.88671875" style="32" customWidth="1"/>
    <col min="16" max="16" width="2.10546875" style="32" customWidth="1"/>
    <col min="17" max="17" width="1.2265625" style="32" customWidth="1"/>
    <col min="18" max="18" width="5.21484375" style="32" customWidth="1"/>
    <col min="19" max="19" width="5.99609375" style="32" customWidth="1"/>
    <col min="20" max="20" width="2.10546875" style="32" customWidth="1"/>
    <col min="21" max="21" width="3.10546875" style="32" customWidth="1"/>
    <col min="22" max="23" width="3.77734375" style="32" customWidth="1"/>
    <col min="24" max="24" width="4.10546875" style="32" customWidth="1"/>
    <col min="25" max="25" width="9.10546875" style="32" customWidth="1"/>
    <col min="26" max="26" width="1.4375" style="32" customWidth="1"/>
    <col min="27" max="16384" width="8.88671875" style="32" customWidth="1"/>
  </cols>
  <sheetData>
    <row r="1" spans="22:25" ht="15.75">
      <c r="V1" s="447" t="s">
        <v>160</v>
      </c>
      <c r="W1" s="447"/>
      <c r="X1" s="447"/>
      <c r="Y1" s="186">
        <f>'Rent Adj'!Y1</f>
        <v>0</v>
      </c>
    </row>
    <row r="3" spans="1:25" ht="18">
      <c r="A3" s="437" t="s">
        <v>48</v>
      </c>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6" ht="12.75">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33"/>
    </row>
    <row r="5" spans="1:27" ht="12.75">
      <c r="A5" s="440" t="s">
        <v>57</v>
      </c>
      <c r="B5" s="440"/>
      <c r="C5" s="440"/>
      <c r="D5" s="440"/>
      <c r="E5" s="440"/>
      <c r="F5" s="440"/>
      <c r="G5" s="440"/>
      <c r="H5" s="440"/>
      <c r="I5" s="440"/>
      <c r="J5" s="440"/>
      <c r="K5" s="440"/>
      <c r="L5" s="440"/>
      <c r="M5" s="440"/>
      <c r="N5" s="440"/>
      <c r="O5" s="440"/>
      <c r="P5" s="440"/>
      <c r="Q5" s="440"/>
      <c r="R5" s="440" t="s">
        <v>69</v>
      </c>
      <c r="S5" s="440"/>
      <c r="T5" s="440"/>
      <c r="U5" s="440"/>
      <c r="V5" s="440"/>
      <c r="W5" s="440"/>
      <c r="X5" s="440"/>
      <c r="Y5" s="440"/>
      <c r="Z5" s="58"/>
      <c r="AA5" s="57"/>
    </row>
    <row r="6" spans="1:27" ht="18" customHeight="1">
      <c r="A6" s="38"/>
      <c r="B6" s="445">
        <f>'Rent Adj'!B6</f>
        <v>0</v>
      </c>
      <c r="C6" s="445"/>
      <c r="D6" s="445"/>
      <c r="E6" s="445"/>
      <c r="F6" s="445"/>
      <c r="G6" s="445"/>
      <c r="H6" s="445"/>
      <c r="I6" s="445"/>
      <c r="J6" s="445"/>
      <c r="K6" s="445"/>
      <c r="L6" s="445"/>
      <c r="M6" s="445"/>
      <c r="N6" s="445"/>
      <c r="O6" s="445"/>
      <c r="P6" s="445"/>
      <c r="Q6" s="79"/>
      <c r="R6" s="451" t="s">
        <v>46</v>
      </c>
      <c r="S6" s="451"/>
      <c r="T6" s="451"/>
      <c r="U6" s="451"/>
      <c r="V6" s="451"/>
      <c r="W6" s="451"/>
      <c r="X6" s="451"/>
      <c r="Y6" s="451"/>
      <c r="Z6" s="56"/>
      <c r="AA6" s="57"/>
    </row>
    <row r="7" spans="1:27" ht="18" customHeight="1">
      <c r="A7" s="55"/>
      <c r="B7" s="446"/>
      <c r="C7" s="446"/>
      <c r="D7" s="446"/>
      <c r="E7" s="446"/>
      <c r="F7" s="446"/>
      <c r="G7" s="446"/>
      <c r="H7" s="446"/>
      <c r="I7" s="446"/>
      <c r="J7" s="446"/>
      <c r="K7" s="446"/>
      <c r="L7" s="446"/>
      <c r="M7" s="446"/>
      <c r="N7" s="446"/>
      <c r="O7" s="446"/>
      <c r="P7" s="446"/>
      <c r="Q7" s="78"/>
      <c r="R7" s="444"/>
      <c r="S7" s="444"/>
      <c r="T7" s="444"/>
      <c r="U7" s="444"/>
      <c r="V7" s="444"/>
      <c r="W7" s="444"/>
      <c r="X7" s="444"/>
      <c r="Y7" s="444"/>
      <c r="Z7" s="56"/>
      <c r="AA7" s="57"/>
    </row>
    <row r="8" spans="1:27" ht="18" customHeight="1">
      <c r="A8" s="55"/>
      <c r="B8" s="443">
        <f>'Rent Adj'!B8</f>
        <v>0</v>
      </c>
      <c r="C8" s="443"/>
      <c r="D8" s="204" t="s">
        <v>41</v>
      </c>
      <c r="E8" s="444"/>
      <c r="F8" s="444"/>
      <c r="G8" s="444"/>
      <c r="H8" s="444"/>
      <c r="I8" s="444"/>
      <c r="J8" s="444"/>
      <c r="K8" s="444"/>
      <c r="L8" s="444"/>
      <c r="M8" s="444"/>
      <c r="N8" s="444"/>
      <c r="O8" s="444"/>
      <c r="P8" s="444"/>
      <c r="Q8" s="78"/>
      <c r="R8" s="444"/>
      <c r="S8" s="444"/>
      <c r="T8" s="444"/>
      <c r="U8" s="444"/>
      <c r="V8" s="444"/>
      <c r="W8" s="444"/>
      <c r="X8" s="444"/>
      <c r="Y8" s="444"/>
      <c r="Z8" s="56"/>
      <c r="AA8" s="57"/>
    </row>
    <row r="9" spans="1:27" ht="18" customHeight="1">
      <c r="A9" s="55"/>
      <c r="B9" s="442"/>
      <c r="C9" s="442"/>
      <c r="D9" s="442"/>
      <c r="E9" s="442"/>
      <c r="F9" s="442"/>
      <c r="G9" s="442"/>
      <c r="H9" s="442"/>
      <c r="I9" s="442"/>
      <c r="J9" s="442"/>
      <c r="K9" s="442"/>
      <c r="L9" s="442"/>
      <c r="M9" s="442"/>
      <c r="N9" s="442"/>
      <c r="O9" s="442"/>
      <c r="P9" s="442"/>
      <c r="Q9" s="187"/>
      <c r="R9" s="448"/>
      <c r="S9" s="448"/>
      <c r="T9" s="448"/>
      <c r="U9" s="448"/>
      <c r="V9" s="448"/>
      <c r="W9" s="448"/>
      <c r="X9" s="448"/>
      <c r="Y9" s="448"/>
      <c r="Z9" s="56"/>
      <c r="AA9" s="57"/>
    </row>
    <row r="10" spans="1:26" ht="15" customHeight="1" thickBot="1">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row>
    <row r="11" spans="1:26" ht="18.75" customHeight="1">
      <c r="A11" s="406" t="s">
        <v>33</v>
      </c>
      <c r="B11" s="438"/>
      <c r="C11" s="438"/>
      <c r="D11" s="438"/>
      <c r="E11" s="439"/>
      <c r="F11" s="43"/>
      <c r="G11" s="441" t="s">
        <v>40</v>
      </c>
      <c r="H11" s="441"/>
      <c r="I11" s="441"/>
      <c r="J11" s="441"/>
      <c r="K11" s="449">
        <f>'Rent Adj'!K11:P11</f>
        <v>0</v>
      </c>
      <c r="L11" s="449"/>
      <c r="M11" s="449"/>
      <c r="N11" s="449"/>
      <c r="O11" s="449"/>
      <c r="P11" s="449"/>
      <c r="Q11" s="75" t="s">
        <v>66</v>
      </c>
      <c r="R11" s="76">
        <f>'Rent Adj'!R11</f>
        <v>0</v>
      </c>
      <c r="S11" s="441" t="s">
        <v>56</v>
      </c>
      <c r="T11" s="441"/>
      <c r="U11" s="441"/>
      <c r="V11" s="441"/>
      <c r="W11" s="441"/>
      <c r="X11" s="441"/>
      <c r="Y11" s="61">
        <f>'Rent Adj'!Y11</f>
        <v>914</v>
      </c>
      <c r="Z11" s="44"/>
    </row>
    <row r="12" spans="1:26" ht="18" customHeight="1">
      <c r="A12" s="440" t="s">
        <v>49</v>
      </c>
      <c r="B12" s="438"/>
      <c r="C12" s="438"/>
      <c r="D12" s="438"/>
      <c r="E12" s="439"/>
      <c r="F12" s="45"/>
      <c r="G12" s="408" t="s">
        <v>55</v>
      </c>
      <c r="H12" s="408"/>
      <c r="I12" s="408"/>
      <c r="J12" s="408"/>
      <c r="K12" s="408"/>
      <c r="L12" s="408"/>
      <c r="M12" s="408"/>
      <c r="N12" s="408"/>
      <c r="O12" s="408"/>
      <c r="P12" s="408"/>
      <c r="Q12" s="408"/>
      <c r="R12" s="408"/>
      <c r="S12" s="408"/>
      <c r="T12" s="408"/>
      <c r="U12" s="408"/>
      <c r="V12" s="408"/>
      <c r="W12" s="408"/>
      <c r="X12" s="408"/>
      <c r="Y12" s="408"/>
      <c r="Z12" s="46"/>
    </row>
    <row r="13" spans="1:26" ht="15" customHeight="1" thickBot="1">
      <c r="A13" s="440" t="s">
        <v>50</v>
      </c>
      <c r="B13" s="438"/>
      <c r="C13" s="438"/>
      <c r="D13" s="438"/>
      <c r="E13" s="439"/>
      <c r="F13" s="54"/>
      <c r="G13" s="454"/>
      <c r="H13" s="454"/>
      <c r="I13" s="454"/>
      <c r="J13" s="454"/>
      <c r="K13" s="454"/>
      <c r="L13" s="454"/>
      <c r="M13" s="454"/>
      <c r="N13" s="454"/>
      <c r="O13" s="454"/>
      <c r="P13" s="454"/>
      <c r="Q13" s="454"/>
      <c r="R13" s="454"/>
      <c r="S13" s="454"/>
      <c r="T13" s="454"/>
      <c r="U13" s="454"/>
      <c r="V13" s="454"/>
      <c r="W13" s="454"/>
      <c r="X13" s="454"/>
      <c r="Y13" s="454"/>
      <c r="Z13" s="47"/>
    </row>
    <row r="14" spans="1:26" ht="10.5" customHeight="1" thickBot="1">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row>
    <row r="15" spans="1:26" ht="20.25" customHeight="1">
      <c r="A15" s="461" t="s">
        <v>58</v>
      </c>
      <c r="B15" s="461"/>
      <c r="C15" s="461"/>
      <c r="D15" s="461"/>
      <c r="E15" s="462"/>
      <c r="F15" s="43"/>
      <c r="G15" s="460" t="s">
        <v>51</v>
      </c>
      <c r="H15" s="460"/>
      <c r="I15" s="460"/>
      <c r="J15" s="460"/>
      <c r="K15" s="460"/>
      <c r="L15" s="460"/>
      <c r="M15" s="460"/>
      <c r="N15" s="460"/>
      <c r="O15" s="460"/>
      <c r="P15" s="460"/>
      <c r="Q15" s="460"/>
      <c r="R15" s="460"/>
      <c r="S15" s="460"/>
      <c r="T15" s="460"/>
      <c r="U15" s="460"/>
      <c r="V15" s="460"/>
      <c r="W15" s="460"/>
      <c r="X15" s="460"/>
      <c r="Y15" s="460"/>
      <c r="Z15" s="48"/>
    </row>
    <row r="16" spans="1:26" ht="18" customHeight="1">
      <c r="A16" s="461"/>
      <c r="B16" s="461"/>
      <c r="C16" s="461"/>
      <c r="D16" s="461"/>
      <c r="E16" s="462"/>
      <c r="F16" s="65"/>
      <c r="G16" s="66" t="s">
        <v>34</v>
      </c>
      <c r="H16" s="435">
        <f>'Rent Adj'!H16:J16</f>
        <v>903</v>
      </c>
      <c r="I16" s="435"/>
      <c r="J16" s="435"/>
      <c r="K16" s="38"/>
      <c r="L16" s="416" t="s">
        <v>52</v>
      </c>
      <c r="M16" s="416"/>
      <c r="N16" s="416"/>
      <c r="O16" s="416"/>
      <c r="P16" s="416"/>
      <c r="Q16" s="416"/>
      <c r="R16" s="416"/>
      <c r="S16" s="416"/>
      <c r="T16" s="416"/>
      <c r="U16" s="416"/>
      <c r="V16" s="416"/>
      <c r="W16" s="416"/>
      <c r="X16" s="416"/>
      <c r="Y16" s="416"/>
      <c r="Z16" s="46"/>
    </row>
    <row r="17" spans="1:26" ht="18" customHeight="1">
      <c r="A17" s="461"/>
      <c r="B17" s="461"/>
      <c r="C17" s="461"/>
      <c r="D17" s="461"/>
      <c r="E17" s="462"/>
      <c r="F17" s="65"/>
      <c r="G17" s="66" t="s">
        <v>34</v>
      </c>
      <c r="H17" s="433">
        <f>'Rent Adj'!H17:J17</f>
        <v>0</v>
      </c>
      <c r="I17" s="433"/>
      <c r="J17" s="433"/>
      <c r="K17" s="38"/>
      <c r="L17" s="416" t="s">
        <v>35</v>
      </c>
      <c r="M17" s="416"/>
      <c r="N17" s="457" t="str">
        <f>'Rent Adj'!N17:P17</f>
        <v>peel</v>
      </c>
      <c r="O17" s="457"/>
      <c r="P17" s="457"/>
      <c r="Q17" s="31" t="s">
        <v>102</v>
      </c>
      <c r="R17" s="31"/>
      <c r="S17" s="31"/>
      <c r="T17" s="31"/>
      <c r="U17" s="31"/>
      <c r="V17" s="31"/>
      <c r="W17" s="31"/>
      <c r="X17" s="31"/>
      <c r="Y17" s="31"/>
      <c r="Z17" s="46"/>
    </row>
    <row r="18" spans="1:26" ht="18" customHeight="1">
      <c r="A18" s="458"/>
      <c r="B18" s="458"/>
      <c r="C18" s="458"/>
      <c r="D18" s="458"/>
      <c r="E18" s="459"/>
      <c r="F18" s="65"/>
      <c r="G18" s="66" t="s">
        <v>34</v>
      </c>
      <c r="H18" s="433">
        <f>'Rent Adj'!H18:J18</f>
        <v>903</v>
      </c>
      <c r="I18" s="433"/>
      <c r="J18" s="433"/>
      <c r="K18" s="38"/>
      <c r="L18" s="416" t="s">
        <v>53</v>
      </c>
      <c r="M18" s="416"/>
      <c r="N18" s="416"/>
      <c r="O18" s="416"/>
      <c r="P18" s="416"/>
      <c r="Q18" s="416"/>
      <c r="R18" s="416"/>
      <c r="S18" s="416"/>
      <c r="T18" s="416"/>
      <c r="U18" s="455" t="str">
        <f>IF(AND('RGI Calculation Form'!AA86=0,'RGI Calculation Form'!O80='RGI Calculation Form'!K31),'RGI Calculation Form'!O80,IF(AND('RGI Calculation Form'!AA86=0,'RGI Calculation Form'!O80&lt;&gt;'RGI Calculation Form'!K31),"Full Rent",'RGI Calculation Form'!AA80))</f>
        <v>Full Rent</v>
      </c>
      <c r="V18" s="455"/>
      <c r="W18" s="455"/>
      <c r="X18" s="455"/>
      <c r="Y18" s="125" t="s">
        <v>61</v>
      </c>
      <c r="Z18" s="46"/>
    </row>
    <row r="19" spans="1:26" ht="18" customHeight="1">
      <c r="A19" s="423"/>
      <c r="B19" s="423"/>
      <c r="C19" s="423"/>
      <c r="D19" s="423"/>
      <c r="E19" s="428"/>
      <c r="F19" s="65"/>
      <c r="G19" s="60"/>
      <c r="H19" s="456"/>
      <c r="I19" s="456"/>
      <c r="J19" s="456"/>
      <c r="K19" s="38"/>
      <c r="L19" s="31" t="s">
        <v>60</v>
      </c>
      <c r="M19" s="31"/>
      <c r="N19" s="31"/>
      <c r="O19" s="31"/>
      <c r="P19" s="31"/>
      <c r="Q19" s="31"/>
      <c r="R19" s="31"/>
      <c r="S19" s="60"/>
      <c r="T19" s="430" t="str">
        <f>IF(AND('RGI Calculation Form'!AA86=0,'RGI Calculation Form'!O80='RGI Calculation Form'!K31),"N/A",IF(AND('RGI Calculation Form'!AA86=0,'RGI Calculation Form'!O80&lt;&gt;'RGI Calculation Form'!K31),"N/A",'RGI Calculation Form'!AA81))</f>
        <v>N/A</v>
      </c>
      <c r="U19" s="430"/>
      <c r="V19" s="430"/>
      <c r="W19" s="31" t="s">
        <v>62</v>
      </c>
      <c r="X19" s="31"/>
      <c r="Y19" s="31"/>
      <c r="Z19" s="46"/>
    </row>
    <row r="20" spans="1:26" ht="18" customHeight="1">
      <c r="A20" s="62"/>
      <c r="B20" s="62"/>
      <c r="C20" s="62"/>
      <c r="D20" s="62"/>
      <c r="E20" s="63"/>
      <c r="F20" s="65"/>
      <c r="G20" s="60"/>
      <c r="H20" s="60"/>
      <c r="I20" s="60"/>
      <c r="J20" s="60"/>
      <c r="K20" s="38"/>
      <c r="L20" s="173" t="s">
        <v>155</v>
      </c>
      <c r="M20" s="173"/>
      <c r="N20" s="173"/>
      <c r="O20" s="173"/>
      <c r="P20" s="173"/>
      <c r="Q20" s="173"/>
      <c r="R20" s="430" t="str">
        <f>'Rent Adj'!Y19</f>
        <v>N/A</v>
      </c>
      <c r="S20" s="430"/>
      <c r="T20" s="416" t="s">
        <v>156</v>
      </c>
      <c r="U20" s="416"/>
      <c r="V20" s="416"/>
      <c r="W20" s="416"/>
      <c r="X20" s="416"/>
      <c r="Y20" s="416"/>
      <c r="Z20" s="46"/>
    </row>
    <row r="21" spans="1:26" ht="18" customHeight="1">
      <c r="A21" s="423"/>
      <c r="B21" s="423"/>
      <c r="C21" s="423"/>
      <c r="D21" s="423"/>
      <c r="E21" s="428"/>
      <c r="F21" s="65"/>
      <c r="G21" s="64"/>
      <c r="H21" s="434"/>
      <c r="I21" s="434"/>
      <c r="J21" s="434"/>
      <c r="K21" s="38"/>
      <c r="L21" s="31" t="s">
        <v>157</v>
      </c>
      <c r="M21" s="31"/>
      <c r="N21" s="31"/>
      <c r="O21" s="31"/>
      <c r="P21" s="31"/>
      <c r="Q21" s="31"/>
      <c r="R21" s="31"/>
      <c r="S21" s="31"/>
      <c r="T21" s="31"/>
      <c r="U21" s="31"/>
      <c r="V21" s="31"/>
      <c r="W21" s="31"/>
      <c r="X21" s="31"/>
      <c r="Y21" s="31"/>
      <c r="Z21" s="46"/>
    </row>
    <row r="22" spans="1:26" ht="18" customHeight="1">
      <c r="A22" s="423"/>
      <c r="B22" s="423"/>
      <c r="C22" s="423"/>
      <c r="D22" s="423"/>
      <c r="E22" s="428"/>
      <c r="F22" s="65"/>
      <c r="G22" s="66" t="s">
        <v>34</v>
      </c>
      <c r="H22" s="435">
        <f>'Rent Adj'!H22:J22</f>
        <v>0</v>
      </c>
      <c r="I22" s="435"/>
      <c r="J22" s="435"/>
      <c r="K22" s="38"/>
      <c r="L22" s="416" t="s">
        <v>44</v>
      </c>
      <c r="M22" s="416"/>
      <c r="N22" s="416"/>
      <c r="O22" s="416"/>
      <c r="P22" s="430">
        <f>'Rent Adj'!P22:Q22</f>
        <v>0</v>
      </c>
      <c r="Q22" s="430"/>
      <c r="R22" s="408" t="s">
        <v>45</v>
      </c>
      <c r="S22" s="408"/>
      <c r="T22" s="408"/>
      <c r="U22" s="408"/>
      <c r="V22" s="408"/>
      <c r="W22" s="408"/>
      <c r="X22" s="408"/>
      <c r="Y22" s="408"/>
      <c r="Z22" s="46"/>
    </row>
    <row r="23" spans="1:26" ht="18" customHeight="1">
      <c r="A23" s="62"/>
      <c r="B23" s="62"/>
      <c r="C23" s="62"/>
      <c r="D23" s="62"/>
      <c r="E23" s="63"/>
      <c r="F23" s="65"/>
      <c r="G23" s="66" t="s">
        <v>34</v>
      </c>
      <c r="H23" s="433">
        <f>'Rent Adj'!H23:J23</f>
        <v>11</v>
      </c>
      <c r="I23" s="433"/>
      <c r="J23" s="433"/>
      <c r="K23" s="38"/>
      <c r="L23" s="416" t="s">
        <v>28</v>
      </c>
      <c r="M23" s="416"/>
      <c r="N23" s="416"/>
      <c r="O23" s="416"/>
      <c r="P23" s="416"/>
      <c r="Q23" s="416"/>
      <c r="R23" s="416"/>
      <c r="S23" s="416"/>
      <c r="T23" s="416"/>
      <c r="U23" s="416"/>
      <c r="V23" s="416"/>
      <c r="W23" s="416"/>
      <c r="X23" s="416"/>
      <c r="Y23" s="416"/>
      <c r="Z23" s="46"/>
    </row>
    <row r="24" spans="1:26" ht="18" customHeight="1">
      <c r="A24" s="423"/>
      <c r="B24" s="423"/>
      <c r="C24" s="423"/>
      <c r="D24" s="423"/>
      <c r="E24" s="428"/>
      <c r="F24" s="65"/>
      <c r="G24" s="66" t="s">
        <v>34</v>
      </c>
      <c r="H24" s="433">
        <f>'Rent Adj'!H24:J24</f>
        <v>0</v>
      </c>
      <c r="I24" s="433"/>
      <c r="J24" s="433"/>
      <c r="K24" s="38"/>
      <c r="L24" s="416" t="s">
        <v>36</v>
      </c>
      <c r="M24" s="416"/>
      <c r="N24" s="436">
        <f>'Rent Adj'!N24:Y24</f>
      </c>
      <c r="O24" s="436"/>
      <c r="P24" s="436"/>
      <c r="Q24" s="436"/>
      <c r="R24" s="436"/>
      <c r="S24" s="436"/>
      <c r="T24" s="436"/>
      <c r="U24" s="436"/>
      <c r="V24" s="436"/>
      <c r="W24" s="436"/>
      <c r="X24" s="436"/>
      <c r="Y24" s="436"/>
      <c r="Z24" s="46"/>
    </row>
    <row r="25" spans="1:26" ht="18" customHeight="1">
      <c r="A25" s="423"/>
      <c r="B25" s="423"/>
      <c r="C25" s="423"/>
      <c r="D25" s="423"/>
      <c r="E25" s="428"/>
      <c r="F25" s="65"/>
      <c r="G25" s="66" t="s">
        <v>34</v>
      </c>
      <c r="H25" s="433">
        <f>'Rent Adj'!H25:J25</f>
        <v>914</v>
      </c>
      <c r="I25" s="433"/>
      <c r="J25" s="433"/>
      <c r="K25" s="38"/>
      <c r="L25" s="416" t="s">
        <v>54</v>
      </c>
      <c r="M25" s="416"/>
      <c r="N25" s="416"/>
      <c r="O25" s="416"/>
      <c r="P25" s="416"/>
      <c r="Q25" s="416"/>
      <c r="R25" s="416"/>
      <c r="S25" s="416"/>
      <c r="T25" s="416"/>
      <c r="U25" s="416"/>
      <c r="V25" s="416"/>
      <c r="W25" s="416"/>
      <c r="X25" s="416"/>
      <c r="Y25" s="416"/>
      <c r="Z25" s="46"/>
    </row>
    <row r="26" spans="1:26" ht="5.25" customHeight="1" thickBot="1">
      <c r="A26" s="431"/>
      <c r="B26" s="431"/>
      <c r="C26" s="431"/>
      <c r="D26" s="431"/>
      <c r="E26" s="432"/>
      <c r="F26" s="34"/>
      <c r="G26" s="404"/>
      <c r="H26" s="404"/>
      <c r="I26" s="404"/>
      <c r="J26" s="404"/>
      <c r="K26" s="404"/>
      <c r="L26" s="404"/>
      <c r="M26" s="404"/>
      <c r="N26" s="404"/>
      <c r="O26" s="404"/>
      <c r="P26" s="404"/>
      <c r="Q26" s="404"/>
      <c r="R26" s="404"/>
      <c r="S26" s="404"/>
      <c r="T26" s="404"/>
      <c r="U26" s="404"/>
      <c r="V26" s="404"/>
      <c r="W26" s="404"/>
      <c r="X26" s="404"/>
      <c r="Y26" s="404"/>
      <c r="Z26" s="405"/>
    </row>
    <row r="27" spans="1:26" ht="8.25" customHeight="1">
      <c r="A27" s="33"/>
      <c r="B27" s="33"/>
      <c r="C27" s="33"/>
      <c r="D27" s="33"/>
      <c r="E27" s="33"/>
      <c r="F27" s="188"/>
      <c r="G27" s="33"/>
      <c r="H27" s="33"/>
      <c r="I27" s="33"/>
      <c r="J27" s="33"/>
      <c r="K27" s="33"/>
      <c r="L27" s="33"/>
      <c r="M27" s="33"/>
      <c r="N27" s="33"/>
      <c r="O27" s="33"/>
      <c r="P27" s="33"/>
      <c r="Q27" s="33"/>
      <c r="R27" s="33"/>
      <c r="S27" s="33"/>
      <c r="T27" s="33"/>
      <c r="U27" s="33"/>
      <c r="V27" s="33"/>
      <c r="W27" s="33"/>
      <c r="X27" s="33"/>
      <c r="Y27" s="33"/>
      <c r="Z27" s="33"/>
    </row>
    <row r="28" spans="1:26" ht="12.75" customHeight="1">
      <c r="A28" s="33"/>
      <c r="B28" s="33"/>
      <c r="C28" s="33"/>
      <c r="D28" s="33"/>
      <c r="E28" s="189">
        <v>1</v>
      </c>
      <c r="F28" s="188"/>
      <c r="G28" s="142" t="s">
        <v>162</v>
      </c>
      <c r="H28" s="190"/>
      <c r="I28" s="190"/>
      <c r="J28" s="190"/>
      <c r="K28" s="190"/>
      <c r="L28" s="190"/>
      <c r="M28" s="190"/>
      <c r="N28" s="415">
        <f>U46</f>
        <v>0</v>
      </c>
      <c r="O28" s="415"/>
      <c r="P28" s="415"/>
      <c r="Q28" s="415"/>
      <c r="R28" s="415"/>
      <c r="S28" s="415"/>
      <c r="T28" s="415"/>
      <c r="U28" s="415"/>
      <c r="V28" s="190"/>
      <c r="W28" s="190"/>
      <c r="X28" s="190"/>
      <c r="Y28" s="190"/>
      <c r="Z28" s="33"/>
    </row>
    <row r="29" spans="1:26" ht="4.5" customHeight="1">
      <c r="A29" s="33"/>
      <c r="B29" s="33"/>
      <c r="C29" s="33"/>
      <c r="D29" s="33"/>
      <c r="E29" s="189"/>
      <c r="F29" s="188"/>
      <c r="G29" s="170"/>
      <c r="H29" s="190"/>
      <c r="I29" s="190"/>
      <c r="J29" s="190"/>
      <c r="K29" s="190"/>
      <c r="L29" s="190"/>
      <c r="M29" s="190"/>
      <c r="N29" s="194"/>
      <c r="O29" s="194"/>
      <c r="P29" s="191"/>
      <c r="Q29" s="194"/>
      <c r="R29" s="194"/>
      <c r="S29" s="194"/>
      <c r="T29" s="194"/>
      <c r="U29" s="194"/>
      <c r="V29" s="190"/>
      <c r="W29" s="190"/>
      <c r="X29" s="190"/>
      <c r="Y29" s="190"/>
      <c r="Z29" s="33"/>
    </row>
    <row r="30" spans="1:26" ht="12.75" customHeight="1">
      <c r="A30" s="33"/>
      <c r="B30" s="33"/>
      <c r="C30" s="33"/>
      <c r="D30" s="33"/>
      <c r="E30" s="189">
        <v>2</v>
      </c>
      <c r="F30" s="188"/>
      <c r="G30" s="142" t="s">
        <v>163</v>
      </c>
      <c r="H30" s="190"/>
      <c r="I30" s="190"/>
      <c r="J30" s="190"/>
      <c r="K30" s="190"/>
      <c r="L30" s="190"/>
      <c r="M30" s="190"/>
      <c r="N30" s="190"/>
      <c r="O30" s="170"/>
      <c r="P30" s="199" t="s">
        <v>210</v>
      </c>
      <c r="Q30" s="170"/>
      <c r="R30" s="142" t="s">
        <v>165</v>
      </c>
      <c r="S30" s="170"/>
      <c r="T30" s="170"/>
      <c r="U30" s="170"/>
      <c r="V30" s="170"/>
      <c r="W30" s="170"/>
      <c r="X30" s="170"/>
      <c r="Y30" s="170"/>
      <c r="Z30" s="33"/>
    </row>
    <row r="31" spans="1:26" ht="12.75" customHeight="1">
      <c r="A31" s="33"/>
      <c r="B31" s="33"/>
      <c r="C31" s="33"/>
      <c r="D31" s="33"/>
      <c r="E31" s="189"/>
      <c r="F31" s="188"/>
      <c r="G31" s="170"/>
      <c r="H31" s="190"/>
      <c r="I31" s="190"/>
      <c r="J31" s="190"/>
      <c r="K31" s="190"/>
      <c r="L31" s="190"/>
      <c r="M31" s="190"/>
      <c r="N31" s="190"/>
      <c r="O31" s="170"/>
      <c r="P31" s="199"/>
      <c r="Q31" s="170"/>
      <c r="R31" s="142" t="s">
        <v>166</v>
      </c>
      <c r="S31" s="170"/>
      <c r="T31" s="170"/>
      <c r="U31" s="170"/>
      <c r="V31" s="170"/>
      <c r="W31" s="170"/>
      <c r="X31" s="170"/>
      <c r="Y31" s="170"/>
      <c r="Z31" s="33"/>
    </row>
    <row r="32" spans="1:26" ht="12.75" customHeight="1">
      <c r="A32" s="33"/>
      <c r="B32" s="33"/>
      <c r="C32" s="33"/>
      <c r="D32" s="33"/>
      <c r="E32" s="189"/>
      <c r="F32" s="188"/>
      <c r="G32" s="170"/>
      <c r="H32" s="190"/>
      <c r="I32" s="190"/>
      <c r="J32" s="190"/>
      <c r="K32" s="190"/>
      <c r="L32" s="190"/>
      <c r="M32" s="190"/>
      <c r="N32" s="190"/>
      <c r="O32" s="170"/>
      <c r="P32" s="199"/>
      <c r="Q32" s="170"/>
      <c r="R32" s="142" t="s">
        <v>168</v>
      </c>
      <c r="S32" s="170"/>
      <c r="T32" s="170"/>
      <c r="U32" s="170"/>
      <c r="V32" s="170"/>
      <c r="W32" s="170"/>
      <c r="X32" s="170"/>
      <c r="Y32" s="170"/>
      <c r="Z32" s="33"/>
    </row>
    <row r="33" spans="1:26" ht="12.75" customHeight="1">
      <c r="A33" s="33"/>
      <c r="B33" s="33"/>
      <c r="C33" s="33"/>
      <c r="D33" s="33"/>
      <c r="E33" s="189"/>
      <c r="F33" s="188"/>
      <c r="G33" s="170"/>
      <c r="H33" s="190"/>
      <c r="I33" s="190"/>
      <c r="J33" s="190"/>
      <c r="K33" s="190"/>
      <c r="L33" s="190"/>
      <c r="M33" s="190"/>
      <c r="N33" s="190"/>
      <c r="O33" s="170"/>
      <c r="P33" s="199"/>
      <c r="Q33" s="170"/>
      <c r="R33" s="142" t="s">
        <v>167</v>
      </c>
      <c r="S33" s="170"/>
      <c r="T33" s="170"/>
      <c r="U33" s="170"/>
      <c r="V33" s="170"/>
      <c r="W33" s="170"/>
      <c r="X33" s="170"/>
      <c r="Y33" s="170"/>
      <c r="Z33" s="33"/>
    </row>
    <row r="34" spans="1:26" ht="12.75" customHeight="1">
      <c r="A34" s="33"/>
      <c r="B34" s="33"/>
      <c r="C34" s="33"/>
      <c r="D34" s="33"/>
      <c r="E34" s="189"/>
      <c r="F34" s="188"/>
      <c r="G34" s="190"/>
      <c r="H34" s="190"/>
      <c r="I34" s="190"/>
      <c r="J34" s="190"/>
      <c r="K34" s="452"/>
      <c r="L34" s="452"/>
      <c r="M34" s="452"/>
      <c r="N34" s="452"/>
      <c r="O34" s="170"/>
      <c r="P34" s="199"/>
      <c r="Q34" s="170"/>
      <c r="R34" s="142" t="s">
        <v>164</v>
      </c>
      <c r="S34" s="170"/>
      <c r="T34" s="170"/>
      <c r="U34" s="170"/>
      <c r="V34" s="170"/>
      <c r="W34" s="170"/>
      <c r="X34" s="170"/>
      <c r="Y34" s="170"/>
      <c r="Z34" s="33"/>
    </row>
    <row r="35" spans="1:26" ht="12.75" customHeight="1">
      <c r="A35" s="33"/>
      <c r="B35" s="33"/>
      <c r="C35" s="33"/>
      <c r="D35" s="33"/>
      <c r="E35" s="189"/>
      <c r="F35" s="188"/>
      <c r="G35" s="190"/>
      <c r="H35" s="190"/>
      <c r="I35" s="190"/>
      <c r="J35" s="190"/>
      <c r="K35" s="192"/>
      <c r="L35" s="192"/>
      <c r="M35" s="192"/>
      <c r="N35" s="192"/>
      <c r="O35" s="170"/>
      <c r="P35" s="199"/>
      <c r="Q35" s="170"/>
      <c r="R35" s="142" t="s">
        <v>169</v>
      </c>
      <c r="S35" s="170"/>
      <c r="T35" s="453"/>
      <c r="U35" s="453"/>
      <c r="V35" s="453"/>
      <c r="W35" s="453"/>
      <c r="X35" s="453"/>
      <c r="Y35" s="453"/>
      <c r="Z35" s="33"/>
    </row>
    <row r="36" spans="1:26" ht="4.5" customHeight="1">
      <c r="A36" s="33"/>
      <c r="B36" s="33"/>
      <c r="C36" s="33"/>
      <c r="D36" s="33"/>
      <c r="E36" s="189"/>
      <c r="F36" s="188"/>
      <c r="G36" s="190"/>
      <c r="H36" s="190"/>
      <c r="I36" s="190"/>
      <c r="J36" s="190"/>
      <c r="K36" s="192"/>
      <c r="L36" s="192"/>
      <c r="M36" s="192"/>
      <c r="N36" s="192"/>
      <c r="O36" s="170"/>
      <c r="P36" s="170"/>
      <c r="Q36" s="170"/>
      <c r="R36" s="170"/>
      <c r="S36" s="170"/>
      <c r="T36" s="170"/>
      <c r="U36" s="170"/>
      <c r="V36" s="170"/>
      <c r="W36" s="170"/>
      <c r="X36" s="170"/>
      <c r="Y36" s="170"/>
      <c r="Z36" s="33"/>
    </row>
    <row r="37" spans="1:26" ht="12.75" customHeight="1">
      <c r="A37" s="33"/>
      <c r="B37" s="33"/>
      <c r="C37" s="33"/>
      <c r="D37" s="33"/>
      <c r="E37" s="189">
        <v>3</v>
      </c>
      <c r="F37" s="188"/>
      <c r="G37" s="414" t="s">
        <v>173</v>
      </c>
      <c r="H37" s="414"/>
      <c r="I37" s="414"/>
      <c r="J37" s="414"/>
      <c r="K37" s="414"/>
      <c r="L37" s="414"/>
      <c r="M37" s="414"/>
      <c r="N37" s="414"/>
      <c r="O37" s="414"/>
      <c r="P37" s="414"/>
      <c r="Q37" s="414"/>
      <c r="R37" s="414"/>
      <c r="S37" s="414"/>
      <c r="T37" s="414"/>
      <c r="U37" s="414"/>
      <c r="V37" s="414"/>
      <c r="W37" s="414"/>
      <c r="X37" s="414"/>
      <c r="Y37" s="414"/>
      <c r="Z37" s="33"/>
    </row>
    <row r="38" spans="1:26" ht="12.75" customHeight="1">
      <c r="A38" s="33"/>
      <c r="B38" s="33"/>
      <c r="C38" s="33"/>
      <c r="D38" s="33"/>
      <c r="E38" s="189"/>
      <c r="F38" s="188"/>
      <c r="G38" s="414"/>
      <c r="H38" s="414"/>
      <c r="I38" s="414"/>
      <c r="J38" s="414"/>
      <c r="K38" s="414"/>
      <c r="L38" s="414"/>
      <c r="M38" s="414"/>
      <c r="N38" s="414"/>
      <c r="O38" s="414"/>
      <c r="P38" s="414"/>
      <c r="Q38" s="414"/>
      <c r="R38" s="414"/>
      <c r="S38" s="414"/>
      <c r="T38" s="414"/>
      <c r="U38" s="414"/>
      <c r="V38" s="414"/>
      <c r="W38" s="414"/>
      <c r="X38" s="414"/>
      <c r="Y38" s="414"/>
      <c r="Z38" s="33"/>
    </row>
    <row r="39" spans="1:26" ht="4.5" customHeight="1">
      <c r="A39" s="33"/>
      <c r="B39" s="33"/>
      <c r="C39" s="33"/>
      <c r="D39" s="33"/>
      <c r="E39" s="189"/>
      <c r="F39" s="188"/>
      <c r="G39" s="193"/>
      <c r="H39" s="193"/>
      <c r="I39" s="193"/>
      <c r="J39" s="193"/>
      <c r="K39" s="193"/>
      <c r="L39" s="193"/>
      <c r="M39" s="193"/>
      <c r="N39" s="193"/>
      <c r="O39" s="193"/>
      <c r="P39" s="193"/>
      <c r="Q39" s="193"/>
      <c r="R39" s="193"/>
      <c r="S39" s="193"/>
      <c r="T39" s="193"/>
      <c r="U39" s="193"/>
      <c r="V39" s="193"/>
      <c r="W39" s="193"/>
      <c r="X39" s="193"/>
      <c r="Y39" s="193"/>
      <c r="Z39" s="33"/>
    </row>
    <row r="40" spans="1:26" ht="12.75" customHeight="1">
      <c r="A40" s="33"/>
      <c r="B40" s="33"/>
      <c r="C40" s="33"/>
      <c r="D40" s="33"/>
      <c r="E40" s="189">
        <v>4</v>
      </c>
      <c r="F40" s="188"/>
      <c r="G40" s="429" t="s">
        <v>175</v>
      </c>
      <c r="H40" s="429"/>
      <c r="I40" s="429"/>
      <c r="J40" s="429"/>
      <c r="K40" s="429"/>
      <c r="L40" s="429"/>
      <c r="M40" s="429"/>
      <c r="N40" s="429"/>
      <c r="O40" s="429"/>
      <c r="P40" s="429"/>
      <c r="Q40" s="429"/>
      <c r="R40" s="429"/>
      <c r="S40" s="429"/>
      <c r="T40" s="429"/>
      <c r="U40" s="429"/>
      <c r="V40" s="429"/>
      <c r="W40" s="429"/>
      <c r="X40" s="429"/>
      <c r="Y40" s="429"/>
      <c r="Z40" s="33"/>
    </row>
    <row r="41" spans="1:26" ht="12.75" customHeight="1">
      <c r="A41" s="33"/>
      <c r="B41" s="33"/>
      <c r="C41" s="33"/>
      <c r="D41" s="33"/>
      <c r="E41" s="33"/>
      <c r="F41" s="188"/>
      <c r="G41" s="429"/>
      <c r="H41" s="429"/>
      <c r="I41" s="429"/>
      <c r="J41" s="429"/>
      <c r="K41" s="429"/>
      <c r="L41" s="429"/>
      <c r="M41" s="429"/>
      <c r="N41" s="429"/>
      <c r="O41" s="429"/>
      <c r="P41" s="429"/>
      <c r="Q41" s="429"/>
      <c r="R41" s="429"/>
      <c r="S41" s="429"/>
      <c r="T41" s="429"/>
      <c r="U41" s="429"/>
      <c r="V41" s="429"/>
      <c r="W41" s="429"/>
      <c r="X41" s="429"/>
      <c r="Y41" s="429"/>
      <c r="Z41" s="33"/>
    </row>
    <row r="42" spans="1:26" ht="10.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row>
    <row r="43" spans="1:26" ht="12.75">
      <c r="A43" s="406" t="s">
        <v>37</v>
      </c>
      <c r="B43" s="406"/>
      <c r="C43" s="406"/>
      <c r="D43" s="406"/>
      <c r="E43" s="407"/>
      <c r="F43" s="39"/>
      <c r="G43" s="410" t="s">
        <v>38</v>
      </c>
      <c r="H43" s="410"/>
      <c r="I43" s="410"/>
      <c r="J43" s="410"/>
      <c r="K43" s="410"/>
      <c r="L43" s="410"/>
      <c r="M43" s="410"/>
      <c r="N43" s="410"/>
      <c r="O43" s="410"/>
      <c r="P43" s="410"/>
      <c r="Q43" s="410"/>
      <c r="R43" s="410"/>
      <c r="S43" s="411"/>
      <c r="T43" s="39"/>
      <c r="U43" s="410" t="s">
        <v>39</v>
      </c>
      <c r="V43" s="410"/>
      <c r="W43" s="410"/>
      <c r="X43" s="410"/>
      <c r="Y43" s="410"/>
      <c r="Z43" s="40"/>
    </row>
    <row r="44" spans="1:26" ht="18.75" customHeight="1">
      <c r="A44" s="408"/>
      <c r="B44" s="408"/>
      <c r="C44" s="408"/>
      <c r="D44" s="408"/>
      <c r="E44" s="409"/>
      <c r="F44" s="49"/>
      <c r="G44" s="412"/>
      <c r="H44" s="412"/>
      <c r="I44" s="412"/>
      <c r="J44" s="412"/>
      <c r="K44" s="412"/>
      <c r="L44" s="412"/>
      <c r="M44" s="412"/>
      <c r="N44" s="412"/>
      <c r="O44" s="412"/>
      <c r="P44" s="412"/>
      <c r="Q44" s="412"/>
      <c r="R44" s="412"/>
      <c r="S44" s="413"/>
      <c r="T44" s="35"/>
      <c r="U44" s="412"/>
      <c r="V44" s="412"/>
      <c r="W44" s="412"/>
      <c r="X44" s="412"/>
      <c r="Y44" s="412"/>
      <c r="Z44" s="50"/>
    </row>
    <row r="45" spans="1:26" ht="12.75">
      <c r="A45" s="417"/>
      <c r="B45" s="417"/>
      <c r="C45" s="417"/>
      <c r="D45" s="417"/>
      <c r="E45" s="418"/>
      <c r="F45" s="51"/>
      <c r="G45" s="424" t="s">
        <v>37</v>
      </c>
      <c r="H45" s="424"/>
      <c r="I45" s="424"/>
      <c r="J45" s="424"/>
      <c r="K45" s="424"/>
      <c r="L45" s="424"/>
      <c r="M45" s="424"/>
      <c r="N45" s="424"/>
      <c r="O45" s="424"/>
      <c r="P45" s="424"/>
      <c r="Q45" s="424"/>
      <c r="R45" s="424"/>
      <c r="S45" s="425"/>
      <c r="T45" s="36"/>
      <c r="U45" s="424" t="s">
        <v>64</v>
      </c>
      <c r="V45" s="424"/>
      <c r="W45" s="424"/>
      <c r="X45" s="424"/>
      <c r="Y45" s="424"/>
      <c r="Z45" s="52"/>
    </row>
    <row r="46" spans="1:26" ht="12.75">
      <c r="A46" s="408"/>
      <c r="B46" s="408"/>
      <c r="C46" s="408"/>
      <c r="D46" s="408"/>
      <c r="E46" s="409"/>
      <c r="F46" s="51"/>
      <c r="G46" s="419"/>
      <c r="H46" s="419"/>
      <c r="I46" s="419"/>
      <c r="J46" s="419"/>
      <c r="K46" s="419"/>
      <c r="L46" s="419"/>
      <c r="M46" s="419"/>
      <c r="N46" s="419"/>
      <c r="O46" s="419"/>
      <c r="P46" s="419"/>
      <c r="Q46" s="419"/>
      <c r="R46" s="419"/>
      <c r="S46" s="420"/>
      <c r="T46" s="37"/>
      <c r="U46" s="426"/>
      <c r="V46" s="426"/>
      <c r="W46" s="426"/>
      <c r="X46" s="426"/>
      <c r="Y46" s="426"/>
      <c r="Z46" s="41"/>
    </row>
    <row r="47" spans="1:26" ht="12.75">
      <c r="A47" s="417"/>
      <c r="B47" s="417"/>
      <c r="C47" s="417"/>
      <c r="D47" s="417"/>
      <c r="E47" s="418"/>
      <c r="F47" s="51"/>
      <c r="G47" s="419"/>
      <c r="H47" s="419"/>
      <c r="I47" s="419"/>
      <c r="J47" s="419"/>
      <c r="K47" s="419"/>
      <c r="L47" s="419"/>
      <c r="M47" s="419"/>
      <c r="N47" s="419"/>
      <c r="O47" s="419"/>
      <c r="P47" s="419"/>
      <c r="Q47" s="419"/>
      <c r="R47" s="419"/>
      <c r="S47" s="420"/>
      <c r="T47" s="37"/>
      <c r="U47" s="426"/>
      <c r="V47" s="426"/>
      <c r="W47" s="426"/>
      <c r="X47" s="426"/>
      <c r="Y47" s="426"/>
      <c r="Z47" s="41"/>
    </row>
    <row r="48" spans="1:26" ht="12.75">
      <c r="A48" s="408"/>
      <c r="B48" s="408"/>
      <c r="C48" s="408"/>
      <c r="D48" s="408"/>
      <c r="E48" s="409"/>
      <c r="F48" s="53"/>
      <c r="G48" s="421"/>
      <c r="H48" s="421"/>
      <c r="I48" s="421"/>
      <c r="J48" s="421"/>
      <c r="K48" s="421"/>
      <c r="L48" s="421"/>
      <c r="M48" s="421"/>
      <c r="N48" s="421"/>
      <c r="O48" s="421"/>
      <c r="P48" s="421"/>
      <c r="Q48" s="421"/>
      <c r="R48" s="421"/>
      <c r="S48" s="422"/>
      <c r="T48" s="49"/>
      <c r="U48" s="427"/>
      <c r="V48" s="427"/>
      <c r="W48" s="427"/>
      <c r="X48" s="427"/>
      <c r="Y48" s="427"/>
      <c r="Z48" s="42"/>
    </row>
  </sheetData>
  <sheetProtection password="CA11" sheet="1" objects="1" scenarios="1"/>
  <mergeCells count="77">
    <mergeCell ref="A12:E12"/>
    <mergeCell ref="A13:E13"/>
    <mergeCell ref="A19:E19"/>
    <mergeCell ref="A14:Z14"/>
    <mergeCell ref="A18:E18"/>
    <mergeCell ref="G15:Y15"/>
    <mergeCell ref="H16:J16"/>
    <mergeCell ref="H18:J18"/>
    <mergeCell ref="A15:E17"/>
    <mergeCell ref="T35:Y35"/>
    <mergeCell ref="G13:Y13"/>
    <mergeCell ref="L16:Y16"/>
    <mergeCell ref="U18:X18"/>
    <mergeCell ref="H19:J19"/>
    <mergeCell ref="H17:J17"/>
    <mergeCell ref="L18:T18"/>
    <mergeCell ref="L17:M17"/>
    <mergeCell ref="N17:P17"/>
    <mergeCell ref="V1:X1"/>
    <mergeCell ref="G12:Y12"/>
    <mergeCell ref="S11:X11"/>
    <mergeCell ref="R9:Y9"/>
    <mergeCell ref="R8:Y8"/>
    <mergeCell ref="K11:P11"/>
    <mergeCell ref="A4:Y4"/>
    <mergeCell ref="R5:Y5"/>
    <mergeCell ref="R6:Y6"/>
    <mergeCell ref="R7:Y7"/>
    <mergeCell ref="A3:Y3"/>
    <mergeCell ref="A11:E11"/>
    <mergeCell ref="A10:Z10"/>
    <mergeCell ref="A5:Q5"/>
    <mergeCell ref="G11:J11"/>
    <mergeCell ref="B9:P9"/>
    <mergeCell ref="B8:C8"/>
    <mergeCell ref="E8:P8"/>
    <mergeCell ref="B6:P7"/>
    <mergeCell ref="A24:E24"/>
    <mergeCell ref="T19:V19"/>
    <mergeCell ref="L22:O22"/>
    <mergeCell ref="P22:Q22"/>
    <mergeCell ref="L24:M24"/>
    <mergeCell ref="A21:E21"/>
    <mergeCell ref="H22:J22"/>
    <mergeCell ref="A22:E22"/>
    <mergeCell ref="R22:Y22"/>
    <mergeCell ref="N24:Y24"/>
    <mergeCell ref="A25:E25"/>
    <mergeCell ref="G40:Y41"/>
    <mergeCell ref="R20:S20"/>
    <mergeCell ref="T20:Y20"/>
    <mergeCell ref="A26:E26"/>
    <mergeCell ref="H24:J24"/>
    <mergeCell ref="H21:J21"/>
    <mergeCell ref="H25:J25"/>
    <mergeCell ref="L25:Y25"/>
    <mergeCell ref="H23:J23"/>
    <mergeCell ref="L23:Y23"/>
    <mergeCell ref="A48:E48"/>
    <mergeCell ref="A46:E46"/>
    <mergeCell ref="A47:E47"/>
    <mergeCell ref="G46:S48"/>
    <mergeCell ref="A45:E45"/>
    <mergeCell ref="A42:Z42"/>
    <mergeCell ref="G45:S45"/>
    <mergeCell ref="U45:Y45"/>
    <mergeCell ref="U46:Y48"/>
    <mergeCell ref="G26:Z26"/>
    <mergeCell ref="A43:E43"/>
    <mergeCell ref="A44:E44"/>
    <mergeCell ref="G43:S43"/>
    <mergeCell ref="G44:S44"/>
    <mergeCell ref="U43:Y43"/>
    <mergeCell ref="U44:Y44"/>
    <mergeCell ref="G37:Y38"/>
    <mergeCell ref="N28:U28"/>
    <mergeCell ref="K34:N34"/>
  </mergeCells>
  <printOptions/>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A65"/>
  <sheetViews>
    <sheetView showGridLines="0" showRowColHeaders="0" zoomScalePageLayoutView="0" workbookViewId="0" topLeftCell="A10">
      <selection activeCell="U18" sqref="U18:X18"/>
    </sheetView>
  </sheetViews>
  <sheetFormatPr defaultColWidth="8.88671875" defaultRowHeight="15"/>
  <cols>
    <col min="1" max="1" width="1.99609375" style="32" customWidth="1"/>
    <col min="2" max="2" width="0.671875" style="32" customWidth="1"/>
    <col min="3" max="3" width="4.3359375" style="32" customWidth="1"/>
    <col min="4" max="4" width="1.2265625" style="32" customWidth="1"/>
    <col min="5" max="5" width="3.3359375" style="32" customWidth="1"/>
    <col min="6" max="6" width="0.55078125" style="32" customWidth="1"/>
    <col min="7" max="7" width="1.77734375" style="32" customWidth="1"/>
    <col min="8" max="8" width="3.10546875" style="32" customWidth="1"/>
    <col min="9" max="9" width="2.88671875" style="32" customWidth="1"/>
    <col min="10" max="10" width="2.3359375" style="32" customWidth="1"/>
    <col min="11" max="11" width="1.1171875" style="32" customWidth="1"/>
    <col min="12" max="12" width="2.21484375" style="32" customWidth="1"/>
    <col min="13" max="13" width="3.6640625" style="32" customWidth="1"/>
    <col min="14" max="14" width="5.6640625" style="32" customWidth="1"/>
    <col min="15" max="15" width="1.88671875" style="32" customWidth="1"/>
    <col min="16" max="16" width="2.10546875" style="32" customWidth="1"/>
    <col min="17" max="17" width="1.2265625" style="32" customWidth="1"/>
    <col min="18" max="18" width="5.3359375" style="32" customWidth="1"/>
    <col min="19" max="19" width="5.10546875" style="32" customWidth="1"/>
    <col min="20" max="20" width="2.5546875" style="32" customWidth="1"/>
    <col min="21" max="21" width="3.10546875" style="32" customWidth="1"/>
    <col min="22" max="23" width="3.77734375" style="32" customWidth="1"/>
    <col min="24" max="24" width="4.4453125" style="32" customWidth="1"/>
    <col min="25" max="25" width="9.10546875" style="32" customWidth="1"/>
    <col min="26" max="26" width="1.4375" style="32" customWidth="1"/>
    <col min="27" max="16384" width="8.88671875" style="32" customWidth="1"/>
  </cols>
  <sheetData>
    <row r="1" spans="22:25" ht="15.75">
      <c r="V1" s="447" t="s">
        <v>160</v>
      </c>
      <c r="W1" s="447"/>
      <c r="X1" s="447"/>
      <c r="Y1" s="186">
        <f>'Rent Adj'!Y1</f>
        <v>0</v>
      </c>
    </row>
    <row r="2" ht="7.5" customHeight="1"/>
    <row r="3" spans="1:25" ht="18">
      <c r="A3" s="437" t="s">
        <v>48</v>
      </c>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5" ht="12.7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row>
    <row r="5" spans="1:27" ht="12.75">
      <c r="A5" s="440" t="s">
        <v>57</v>
      </c>
      <c r="B5" s="440"/>
      <c r="C5" s="440"/>
      <c r="D5" s="440"/>
      <c r="E5" s="440"/>
      <c r="F5" s="440"/>
      <c r="G5" s="440"/>
      <c r="H5" s="440"/>
      <c r="I5" s="440"/>
      <c r="J5" s="440"/>
      <c r="K5" s="440"/>
      <c r="L5" s="440"/>
      <c r="M5" s="440"/>
      <c r="N5" s="440"/>
      <c r="O5" s="440"/>
      <c r="P5" s="440"/>
      <c r="Q5" s="440"/>
      <c r="R5" s="440" t="s">
        <v>69</v>
      </c>
      <c r="S5" s="440"/>
      <c r="T5" s="440"/>
      <c r="U5" s="440"/>
      <c r="V5" s="440"/>
      <c r="W5" s="440"/>
      <c r="X5" s="440"/>
      <c r="Y5" s="440"/>
      <c r="Z5" s="58"/>
      <c r="AA5" s="57"/>
    </row>
    <row r="6" spans="1:27" ht="15.75" customHeight="1">
      <c r="A6" s="38"/>
      <c r="B6" s="464">
        <f>'Rent Adj'!B6:N7</f>
        <v>0</v>
      </c>
      <c r="C6" s="464"/>
      <c r="D6" s="464"/>
      <c r="E6" s="464"/>
      <c r="F6" s="464"/>
      <c r="G6" s="464"/>
      <c r="H6" s="464"/>
      <c r="I6" s="464"/>
      <c r="J6" s="464"/>
      <c r="K6" s="464"/>
      <c r="L6" s="464"/>
      <c r="M6" s="464"/>
      <c r="N6" s="464"/>
      <c r="O6" s="79"/>
      <c r="P6" s="79"/>
      <c r="Q6" s="79"/>
      <c r="R6" s="466" t="s">
        <v>46</v>
      </c>
      <c r="S6" s="466"/>
      <c r="T6" s="466"/>
      <c r="U6" s="466"/>
      <c r="V6" s="466"/>
      <c r="W6" s="466"/>
      <c r="X6" s="466"/>
      <c r="Y6" s="466"/>
      <c r="Z6" s="56"/>
      <c r="AA6" s="57"/>
    </row>
    <row r="7" spans="1:27" ht="15.75" customHeight="1">
      <c r="A7" s="55"/>
      <c r="B7" s="465"/>
      <c r="C7" s="465"/>
      <c r="D7" s="465"/>
      <c r="E7" s="465"/>
      <c r="F7" s="465"/>
      <c r="G7" s="465"/>
      <c r="H7" s="465"/>
      <c r="I7" s="465"/>
      <c r="J7" s="465"/>
      <c r="K7" s="465"/>
      <c r="L7" s="465"/>
      <c r="M7" s="465"/>
      <c r="N7" s="465"/>
      <c r="O7" s="78"/>
      <c r="P7" s="78"/>
      <c r="Q7" s="78"/>
      <c r="R7" s="444"/>
      <c r="S7" s="444"/>
      <c r="T7" s="444"/>
      <c r="U7" s="444"/>
      <c r="V7" s="444"/>
      <c r="W7" s="444"/>
      <c r="X7" s="444"/>
      <c r="Y7" s="444"/>
      <c r="Z7" s="56"/>
      <c r="AA7" s="57"/>
    </row>
    <row r="8" spans="1:27" ht="15.75" customHeight="1">
      <c r="A8" s="55"/>
      <c r="B8" s="443">
        <f>'Rent Adj'!B8:C8</f>
        <v>0</v>
      </c>
      <c r="C8" s="443"/>
      <c r="D8" s="204" t="s">
        <v>41</v>
      </c>
      <c r="E8" s="444"/>
      <c r="F8" s="444"/>
      <c r="G8" s="444"/>
      <c r="H8" s="444"/>
      <c r="I8" s="444"/>
      <c r="J8" s="444"/>
      <c r="K8" s="444"/>
      <c r="L8" s="444"/>
      <c r="M8" s="444"/>
      <c r="N8" s="444"/>
      <c r="O8" s="78"/>
      <c r="P8" s="78"/>
      <c r="Q8" s="78"/>
      <c r="R8" s="444"/>
      <c r="S8" s="444"/>
      <c r="T8" s="444"/>
      <c r="U8" s="444"/>
      <c r="V8" s="444"/>
      <c r="W8" s="444"/>
      <c r="X8" s="444"/>
      <c r="Y8" s="444"/>
      <c r="Z8" s="56"/>
      <c r="AA8" s="57"/>
    </row>
    <row r="9" spans="1:27" ht="15.75" customHeight="1">
      <c r="A9" s="55"/>
      <c r="B9" s="442"/>
      <c r="C9" s="442"/>
      <c r="D9" s="442"/>
      <c r="E9" s="442"/>
      <c r="F9" s="442"/>
      <c r="G9" s="442"/>
      <c r="H9" s="442"/>
      <c r="I9" s="442"/>
      <c r="J9" s="442"/>
      <c r="K9" s="442"/>
      <c r="L9" s="442"/>
      <c r="M9" s="442"/>
      <c r="N9" s="442"/>
      <c r="O9" s="78"/>
      <c r="P9" s="78"/>
      <c r="Q9" s="78"/>
      <c r="R9" s="448"/>
      <c r="S9" s="448"/>
      <c r="T9" s="448"/>
      <c r="U9" s="448"/>
      <c r="V9" s="448"/>
      <c r="W9" s="448"/>
      <c r="X9" s="448"/>
      <c r="Y9" s="448"/>
      <c r="Z9" s="56"/>
      <c r="AA9" s="57"/>
    </row>
    <row r="10" spans="1:26" ht="15" customHeight="1" thickBot="1">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row>
    <row r="11" spans="1:26" ht="16.5" customHeight="1">
      <c r="A11" s="461" t="s">
        <v>172</v>
      </c>
      <c r="B11" s="461"/>
      <c r="C11" s="461"/>
      <c r="D11" s="461"/>
      <c r="E11" s="462"/>
      <c r="F11" s="43"/>
      <c r="G11" s="441" t="s">
        <v>40</v>
      </c>
      <c r="H11" s="441"/>
      <c r="I11" s="441"/>
      <c r="J11" s="441"/>
      <c r="K11" s="449">
        <f>'Rent Adj'!K11:P11</f>
        <v>0</v>
      </c>
      <c r="L11" s="449"/>
      <c r="M11" s="449"/>
      <c r="N11" s="449"/>
      <c r="O11" s="449"/>
      <c r="P11" s="449"/>
      <c r="Q11" s="75" t="s">
        <v>66</v>
      </c>
      <c r="R11" s="76">
        <f>'Rent Adj'!R11</f>
        <v>0</v>
      </c>
      <c r="S11" s="441" t="s">
        <v>56</v>
      </c>
      <c r="T11" s="441"/>
      <c r="U11" s="441"/>
      <c r="V11" s="441"/>
      <c r="W11" s="441"/>
      <c r="X11" s="441"/>
      <c r="Y11" s="61">
        <f>'Rent Adj'!Y11</f>
        <v>914</v>
      </c>
      <c r="Z11" s="44"/>
    </row>
    <row r="12" spans="1:26" ht="14.25" customHeight="1">
      <c r="A12" s="461"/>
      <c r="B12" s="461"/>
      <c r="C12" s="461"/>
      <c r="D12" s="461"/>
      <c r="E12" s="462"/>
      <c r="F12" s="45"/>
      <c r="G12" s="408" t="s">
        <v>55</v>
      </c>
      <c r="H12" s="408"/>
      <c r="I12" s="408"/>
      <c r="J12" s="408"/>
      <c r="K12" s="408"/>
      <c r="L12" s="408"/>
      <c r="M12" s="408"/>
      <c r="N12" s="408"/>
      <c r="O12" s="408"/>
      <c r="P12" s="408"/>
      <c r="Q12" s="408"/>
      <c r="R12" s="408"/>
      <c r="S12" s="408"/>
      <c r="T12" s="408"/>
      <c r="U12" s="408"/>
      <c r="V12" s="408"/>
      <c r="W12" s="408"/>
      <c r="X12" s="408"/>
      <c r="Y12" s="408"/>
      <c r="Z12" s="46"/>
    </row>
    <row r="13" spans="1:26" ht="7.5" customHeight="1" thickBot="1">
      <c r="A13" s="461"/>
      <c r="B13" s="461"/>
      <c r="C13" s="461"/>
      <c r="D13" s="461"/>
      <c r="E13" s="462"/>
      <c r="F13" s="54"/>
      <c r="G13" s="454"/>
      <c r="H13" s="454"/>
      <c r="I13" s="454"/>
      <c r="J13" s="454"/>
      <c r="K13" s="454"/>
      <c r="L13" s="454"/>
      <c r="M13" s="454"/>
      <c r="N13" s="454"/>
      <c r="O13" s="454"/>
      <c r="P13" s="454"/>
      <c r="Q13" s="454"/>
      <c r="R13" s="454"/>
      <c r="S13" s="454"/>
      <c r="T13" s="454"/>
      <c r="U13" s="454"/>
      <c r="V13" s="454"/>
      <c r="W13" s="454"/>
      <c r="X13" s="454"/>
      <c r="Y13" s="454"/>
      <c r="Z13" s="47"/>
    </row>
    <row r="14" spans="1:26" ht="6" customHeight="1" thickBot="1">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row>
    <row r="15" spans="1:26" ht="15.75" customHeight="1">
      <c r="A15" s="461" t="s">
        <v>58</v>
      </c>
      <c r="B15" s="461"/>
      <c r="C15" s="461"/>
      <c r="D15" s="461"/>
      <c r="E15" s="462"/>
      <c r="F15" s="43"/>
      <c r="G15" s="460" t="s">
        <v>51</v>
      </c>
      <c r="H15" s="460"/>
      <c r="I15" s="460"/>
      <c r="J15" s="460"/>
      <c r="K15" s="460"/>
      <c r="L15" s="460"/>
      <c r="M15" s="460"/>
      <c r="N15" s="460"/>
      <c r="O15" s="460"/>
      <c r="P15" s="460"/>
      <c r="Q15" s="460"/>
      <c r="R15" s="460"/>
      <c r="S15" s="460"/>
      <c r="T15" s="460"/>
      <c r="U15" s="460"/>
      <c r="V15" s="460"/>
      <c r="W15" s="460"/>
      <c r="X15" s="460"/>
      <c r="Y15" s="460"/>
      <c r="Z15" s="48"/>
    </row>
    <row r="16" spans="1:26" ht="14.25" customHeight="1">
      <c r="A16" s="461"/>
      <c r="B16" s="461"/>
      <c r="C16" s="461"/>
      <c r="D16" s="461"/>
      <c r="E16" s="462"/>
      <c r="F16" s="65"/>
      <c r="G16" s="66" t="s">
        <v>34</v>
      </c>
      <c r="H16" s="435">
        <f>'Rent Adj'!H16:J16</f>
        <v>903</v>
      </c>
      <c r="I16" s="435"/>
      <c r="J16" s="435"/>
      <c r="K16" s="38"/>
      <c r="L16" s="416" t="s">
        <v>52</v>
      </c>
      <c r="M16" s="416"/>
      <c r="N16" s="416"/>
      <c r="O16" s="416"/>
      <c r="P16" s="416"/>
      <c r="Q16" s="416"/>
      <c r="R16" s="416"/>
      <c r="S16" s="416"/>
      <c r="T16" s="416"/>
      <c r="U16" s="416"/>
      <c r="V16" s="416"/>
      <c r="W16" s="416"/>
      <c r="X16" s="416"/>
      <c r="Y16" s="416"/>
      <c r="Z16" s="46"/>
    </row>
    <row r="17" spans="1:26" ht="14.25" customHeight="1">
      <c r="A17" s="461"/>
      <c r="B17" s="461"/>
      <c r="C17" s="461"/>
      <c r="D17" s="461"/>
      <c r="E17" s="462"/>
      <c r="F17" s="65"/>
      <c r="G17" s="66" t="s">
        <v>34</v>
      </c>
      <c r="H17" s="433">
        <f>'Rent Adj'!H17:J17</f>
        <v>0</v>
      </c>
      <c r="I17" s="433"/>
      <c r="J17" s="433"/>
      <c r="K17" s="38"/>
      <c r="L17" s="416" t="s">
        <v>35</v>
      </c>
      <c r="M17" s="416"/>
      <c r="N17" s="467" t="str">
        <f>'Rent Adj'!N17</f>
        <v>peel</v>
      </c>
      <c r="O17" s="467"/>
      <c r="P17" s="467"/>
      <c r="Q17" s="31" t="s">
        <v>102</v>
      </c>
      <c r="R17" s="31"/>
      <c r="S17" s="31"/>
      <c r="T17" s="31"/>
      <c r="U17" s="31"/>
      <c r="V17" s="31"/>
      <c r="W17" s="31"/>
      <c r="X17" s="31"/>
      <c r="Y17" s="31"/>
      <c r="Z17" s="46"/>
    </row>
    <row r="18" spans="1:26" ht="14.25" customHeight="1">
      <c r="A18" s="461"/>
      <c r="B18" s="461"/>
      <c r="C18" s="461"/>
      <c r="D18" s="461"/>
      <c r="E18" s="462"/>
      <c r="F18" s="65"/>
      <c r="G18" s="66" t="s">
        <v>34</v>
      </c>
      <c r="H18" s="433">
        <f>'Rent Adj'!H18:J18</f>
        <v>903</v>
      </c>
      <c r="I18" s="433"/>
      <c r="J18" s="433"/>
      <c r="K18" s="38"/>
      <c r="L18" s="416" t="s">
        <v>53</v>
      </c>
      <c r="M18" s="416"/>
      <c r="N18" s="416"/>
      <c r="O18" s="416"/>
      <c r="P18" s="416"/>
      <c r="Q18" s="416"/>
      <c r="R18" s="416"/>
      <c r="S18" s="416"/>
      <c r="T18" s="416"/>
      <c r="U18" s="455" t="str">
        <f>'Co-ops HC 1'!U18:X18</f>
        <v>Full Rent</v>
      </c>
      <c r="V18" s="455"/>
      <c r="W18" s="455"/>
      <c r="X18" s="455"/>
      <c r="Y18" s="125" t="s">
        <v>61</v>
      </c>
      <c r="Z18" s="46"/>
    </row>
    <row r="19" spans="1:27" ht="14.25" customHeight="1">
      <c r="A19" s="423"/>
      <c r="B19" s="423"/>
      <c r="C19" s="423"/>
      <c r="D19" s="423"/>
      <c r="E19" s="428"/>
      <c r="F19" s="65"/>
      <c r="G19" s="60"/>
      <c r="H19" s="456"/>
      <c r="I19" s="456"/>
      <c r="J19" s="456"/>
      <c r="K19" s="38"/>
      <c r="L19" s="31" t="s">
        <v>60</v>
      </c>
      <c r="M19" s="31"/>
      <c r="N19" s="31"/>
      <c r="O19" s="31"/>
      <c r="P19" s="31"/>
      <c r="Q19" s="31"/>
      <c r="R19" s="31"/>
      <c r="S19" s="60"/>
      <c r="T19" s="469" t="str">
        <f>'Co-ops HC 1'!T19</f>
        <v>N/A</v>
      </c>
      <c r="U19" s="469"/>
      <c r="V19" s="469"/>
      <c r="W19" s="31" t="s">
        <v>62</v>
      </c>
      <c r="X19" s="31"/>
      <c r="Y19" s="31"/>
      <c r="Z19" s="46"/>
      <c r="AA19" s="124"/>
    </row>
    <row r="20" spans="1:26" ht="14.25" customHeight="1">
      <c r="A20" s="423"/>
      <c r="B20" s="423"/>
      <c r="C20" s="423"/>
      <c r="D20" s="423"/>
      <c r="E20" s="428"/>
      <c r="F20" s="65"/>
      <c r="G20" s="64"/>
      <c r="H20" s="434"/>
      <c r="I20" s="434"/>
      <c r="J20" s="434"/>
      <c r="K20" s="38"/>
      <c r="L20" s="173" t="s">
        <v>155</v>
      </c>
      <c r="M20" s="173"/>
      <c r="N20" s="173"/>
      <c r="O20" s="173"/>
      <c r="P20" s="173"/>
      <c r="Q20" s="173"/>
      <c r="R20" s="430" t="str">
        <f>'Rent Adj'!Y19</f>
        <v>N/A</v>
      </c>
      <c r="S20" s="430"/>
      <c r="T20" s="416" t="s">
        <v>156</v>
      </c>
      <c r="U20" s="416"/>
      <c r="V20" s="416"/>
      <c r="W20" s="416"/>
      <c r="X20" s="416"/>
      <c r="Y20" s="416"/>
      <c r="Z20" s="46"/>
    </row>
    <row r="21" spans="1:26" ht="14.25" customHeight="1">
      <c r="A21" s="62"/>
      <c r="B21" s="62"/>
      <c r="C21" s="62"/>
      <c r="D21" s="62"/>
      <c r="E21" s="63"/>
      <c r="F21" s="65"/>
      <c r="G21" s="64"/>
      <c r="H21" s="60"/>
      <c r="I21" s="60"/>
      <c r="J21" s="60"/>
      <c r="K21" s="38"/>
      <c r="L21" s="31" t="s">
        <v>157</v>
      </c>
      <c r="M21" s="31"/>
      <c r="N21" s="31"/>
      <c r="O21" s="31"/>
      <c r="P21" s="31"/>
      <c r="Q21" s="31"/>
      <c r="R21" s="31"/>
      <c r="S21" s="31"/>
      <c r="T21" s="31"/>
      <c r="U21" s="31"/>
      <c r="V21" s="31"/>
      <c r="W21" s="31"/>
      <c r="X21" s="31"/>
      <c r="Y21" s="31"/>
      <c r="Z21" s="46"/>
    </row>
    <row r="22" spans="1:26" ht="14.25" customHeight="1">
      <c r="A22" s="423"/>
      <c r="B22" s="423"/>
      <c r="C22" s="423"/>
      <c r="D22" s="423"/>
      <c r="E22" s="428"/>
      <c r="F22" s="65"/>
      <c r="G22" s="66" t="s">
        <v>34</v>
      </c>
      <c r="H22" s="435">
        <f>'Rent Adj'!H22:J22</f>
        <v>0</v>
      </c>
      <c r="I22" s="435"/>
      <c r="J22" s="435"/>
      <c r="K22" s="38"/>
      <c r="L22" s="416" t="s">
        <v>44</v>
      </c>
      <c r="M22" s="416"/>
      <c r="N22" s="416"/>
      <c r="O22" s="416"/>
      <c r="P22" s="430">
        <f>'Rent Adj'!P22:Q22</f>
        <v>0</v>
      </c>
      <c r="Q22" s="430"/>
      <c r="R22" s="408" t="s">
        <v>45</v>
      </c>
      <c r="S22" s="408"/>
      <c r="T22" s="408"/>
      <c r="U22" s="408"/>
      <c r="V22" s="408"/>
      <c r="W22" s="408"/>
      <c r="X22" s="408"/>
      <c r="Y22" s="408"/>
      <c r="Z22" s="46"/>
    </row>
    <row r="23" spans="1:26" ht="14.25" customHeight="1">
      <c r="A23" s="62"/>
      <c r="B23" s="62"/>
      <c r="C23" s="62"/>
      <c r="D23" s="62"/>
      <c r="E23" s="63"/>
      <c r="F23" s="65"/>
      <c r="G23" s="66" t="s">
        <v>34</v>
      </c>
      <c r="H23" s="433">
        <f>'Rent Adj'!H23:J23</f>
        <v>11</v>
      </c>
      <c r="I23" s="433"/>
      <c r="J23" s="433"/>
      <c r="K23" s="38"/>
      <c r="L23" s="416" t="s">
        <v>28</v>
      </c>
      <c r="M23" s="416"/>
      <c r="N23" s="416"/>
      <c r="O23" s="416"/>
      <c r="P23" s="416"/>
      <c r="Q23" s="416"/>
      <c r="R23" s="416"/>
      <c r="S23" s="416"/>
      <c r="T23" s="416"/>
      <c r="U23" s="416"/>
      <c r="V23" s="416"/>
      <c r="W23" s="416"/>
      <c r="X23" s="416"/>
      <c r="Y23" s="416"/>
      <c r="Z23" s="46"/>
    </row>
    <row r="24" spans="1:26" ht="14.25" customHeight="1">
      <c r="A24" s="423"/>
      <c r="B24" s="423"/>
      <c r="C24" s="423"/>
      <c r="D24" s="423"/>
      <c r="E24" s="428"/>
      <c r="F24" s="65"/>
      <c r="G24" s="66" t="s">
        <v>34</v>
      </c>
      <c r="H24" s="433">
        <f>'Rent Adj'!H24:J24</f>
        <v>0</v>
      </c>
      <c r="I24" s="433"/>
      <c r="J24" s="433"/>
      <c r="K24" s="38"/>
      <c r="L24" s="416" t="s">
        <v>36</v>
      </c>
      <c r="M24" s="416"/>
      <c r="N24" s="436">
        <f>'Rent Adj'!N24</f>
      </c>
      <c r="O24" s="436"/>
      <c r="P24" s="436"/>
      <c r="Q24" s="436"/>
      <c r="R24" s="436"/>
      <c r="S24" s="436"/>
      <c r="T24" s="436"/>
      <c r="U24" s="436"/>
      <c r="V24" s="436"/>
      <c r="W24" s="436"/>
      <c r="X24" s="436"/>
      <c r="Y24" s="436"/>
      <c r="Z24" s="46"/>
    </row>
    <row r="25" spans="1:26" ht="14.25" customHeight="1">
      <c r="A25" s="423"/>
      <c r="B25" s="423"/>
      <c r="C25" s="423"/>
      <c r="D25" s="423"/>
      <c r="E25" s="428"/>
      <c r="F25" s="65"/>
      <c r="G25" s="66" t="s">
        <v>34</v>
      </c>
      <c r="H25" s="433">
        <f>'Rent Adj'!H25:J25</f>
        <v>914</v>
      </c>
      <c r="I25" s="433"/>
      <c r="J25" s="433"/>
      <c r="K25" s="38"/>
      <c r="L25" s="416" t="s">
        <v>54</v>
      </c>
      <c r="M25" s="416"/>
      <c r="N25" s="416"/>
      <c r="O25" s="416"/>
      <c r="P25" s="416"/>
      <c r="Q25" s="416"/>
      <c r="R25" s="416"/>
      <c r="S25" s="416"/>
      <c r="T25" s="416"/>
      <c r="U25" s="416"/>
      <c r="V25" s="416"/>
      <c r="W25" s="416"/>
      <c r="X25" s="416"/>
      <c r="Y25" s="416"/>
      <c r="Z25" s="46"/>
    </row>
    <row r="26" spans="1:26" ht="5.25" customHeight="1" thickBot="1">
      <c r="A26" s="431"/>
      <c r="B26" s="431"/>
      <c r="C26" s="431"/>
      <c r="D26" s="431"/>
      <c r="E26" s="432"/>
      <c r="F26" s="34"/>
      <c r="G26" s="404"/>
      <c r="H26" s="404"/>
      <c r="I26" s="404"/>
      <c r="J26" s="404"/>
      <c r="K26" s="404"/>
      <c r="L26" s="404"/>
      <c r="M26" s="404"/>
      <c r="N26" s="404"/>
      <c r="O26" s="404"/>
      <c r="P26" s="404"/>
      <c r="Q26" s="404"/>
      <c r="R26" s="404"/>
      <c r="S26" s="404"/>
      <c r="T26" s="404"/>
      <c r="U26" s="404"/>
      <c r="V26" s="404"/>
      <c r="W26" s="404"/>
      <c r="X26" s="404"/>
      <c r="Y26" s="404"/>
      <c r="Z26" s="405"/>
    </row>
    <row r="27" spans="1:26" ht="6" customHeight="1">
      <c r="A27" s="33"/>
      <c r="B27" s="33"/>
      <c r="C27" s="33"/>
      <c r="D27" s="33"/>
      <c r="E27" s="33"/>
      <c r="F27" s="188"/>
      <c r="G27" s="33"/>
      <c r="H27" s="33"/>
      <c r="I27" s="33"/>
      <c r="J27" s="33"/>
      <c r="K27" s="33"/>
      <c r="L27" s="33"/>
      <c r="M27" s="33"/>
      <c r="N27" s="33"/>
      <c r="O27" s="33"/>
      <c r="P27" s="33"/>
      <c r="Q27" s="33"/>
      <c r="R27" s="33"/>
      <c r="S27" s="33"/>
      <c r="T27" s="33"/>
      <c r="U27" s="33"/>
      <c r="V27" s="33"/>
      <c r="W27" s="33"/>
      <c r="X27" s="33"/>
      <c r="Y27" s="33"/>
      <c r="Z27" s="33"/>
    </row>
    <row r="28" spans="1:26" ht="12" customHeight="1">
      <c r="A28" s="33"/>
      <c r="B28" s="33"/>
      <c r="C28" s="33"/>
      <c r="D28" s="33"/>
      <c r="E28" s="189">
        <v>1</v>
      </c>
      <c r="F28" s="188"/>
      <c r="G28" s="142" t="s">
        <v>162</v>
      </c>
      <c r="H28" s="190"/>
      <c r="I28" s="190"/>
      <c r="J28" s="190"/>
      <c r="K28" s="190"/>
      <c r="L28" s="190"/>
      <c r="M28" s="190"/>
      <c r="N28" s="415">
        <f>U46</f>
        <v>0</v>
      </c>
      <c r="O28" s="415"/>
      <c r="P28" s="415"/>
      <c r="Q28" s="415"/>
      <c r="R28" s="415"/>
      <c r="S28" s="415"/>
      <c r="T28" s="415"/>
      <c r="U28" s="415"/>
      <c r="V28" s="190"/>
      <c r="W28" s="190"/>
      <c r="X28" s="190"/>
      <c r="Y28" s="190"/>
      <c r="Z28" s="33"/>
    </row>
    <row r="29" spans="1:26" ht="4.5" customHeight="1">
      <c r="A29" s="33"/>
      <c r="B29" s="33"/>
      <c r="C29" s="33"/>
      <c r="D29" s="33"/>
      <c r="E29" s="189"/>
      <c r="F29" s="188"/>
      <c r="G29" s="170"/>
      <c r="H29" s="190"/>
      <c r="I29" s="190"/>
      <c r="J29" s="190"/>
      <c r="K29" s="190"/>
      <c r="L29" s="190"/>
      <c r="M29" s="190"/>
      <c r="N29" s="194"/>
      <c r="O29" s="194"/>
      <c r="P29" s="191"/>
      <c r="Q29" s="194"/>
      <c r="R29" s="194"/>
      <c r="S29" s="194"/>
      <c r="T29" s="194"/>
      <c r="U29" s="194"/>
      <c r="V29" s="190"/>
      <c r="W29" s="190"/>
      <c r="X29" s="190"/>
      <c r="Y29" s="190"/>
      <c r="Z29" s="33"/>
    </row>
    <row r="30" spans="1:26" ht="12" customHeight="1">
      <c r="A30" s="33"/>
      <c r="B30" s="33"/>
      <c r="C30" s="33"/>
      <c r="D30" s="33"/>
      <c r="E30" s="189">
        <v>2</v>
      </c>
      <c r="F30" s="188"/>
      <c r="G30" s="142" t="s">
        <v>163</v>
      </c>
      <c r="H30" s="190"/>
      <c r="I30" s="190"/>
      <c r="J30" s="190"/>
      <c r="K30" s="190"/>
      <c r="L30" s="190"/>
      <c r="M30" s="190"/>
      <c r="N30" s="190"/>
      <c r="O30" s="170"/>
      <c r="P30" s="199" t="s">
        <v>99</v>
      </c>
      <c r="Q30" s="170"/>
      <c r="R30" s="142" t="s">
        <v>165</v>
      </c>
      <c r="S30" s="170"/>
      <c r="T30" s="170"/>
      <c r="U30" s="170"/>
      <c r="V30" s="170"/>
      <c r="W30" s="170"/>
      <c r="X30" s="170"/>
      <c r="Y30" s="170"/>
      <c r="Z30" s="33"/>
    </row>
    <row r="31" spans="1:26" ht="12" customHeight="1">
      <c r="A31" s="33"/>
      <c r="B31" s="33"/>
      <c r="C31" s="33"/>
      <c r="D31" s="33"/>
      <c r="E31" s="189"/>
      <c r="F31" s="188"/>
      <c r="G31" s="170"/>
      <c r="H31" s="190"/>
      <c r="I31" s="190"/>
      <c r="J31" s="190"/>
      <c r="K31" s="190"/>
      <c r="L31" s="190"/>
      <c r="M31" s="190"/>
      <c r="N31" s="190"/>
      <c r="O31" s="170"/>
      <c r="P31" s="199"/>
      <c r="Q31" s="170"/>
      <c r="R31" s="142" t="s">
        <v>166</v>
      </c>
      <c r="S31" s="170"/>
      <c r="T31" s="170"/>
      <c r="U31" s="170"/>
      <c r="V31" s="170"/>
      <c r="W31" s="170"/>
      <c r="X31" s="170"/>
      <c r="Y31" s="170"/>
      <c r="Z31" s="33"/>
    </row>
    <row r="32" spans="1:26" ht="12" customHeight="1">
      <c r="A32" s="33"/>
      <c r="B32" s="33"/>
      <c r="C32" s="33"/>
      <c r="D32" s="33"/>
      <c r="E32" s="189"/>
      <c r="F32" s="188"/>
      <c r="G32" s="170"/>
      <c r="H32" s="190"/>
      <c r="I32" s="190"/>
      <c r="J32" s="190"/>
      <c r="K32" s="190"/>
      <c r="L32" s="190"/>
      <c r="M32" s="190"/>
      <c r="N32" s="190"/>
      <c r="O32" s="170"/>
      <c r="P32" s="199"/>
      <c r="Q32" s="170"/>
      <c r="R32" s="142" t="s">
        <v>168</v>
      </c>
      <c r="S32" s="170"/>
      <c r="T32" s="170"/>
      <c r="U32" s="170"/>
      <c r="V32" s="170"/>
      <c r="W32" s="170"/>
      <c r="X32" s="170"/>
      <c r="Y32" s="170"/>
      <c r="Z32" s="33"/>
    </row>
    <row r="33" spans="1:26" ht="12" customHeight="1">
      <c r="A33" s="33"/>
      <c r="B33" s="33"/>
      <c r="C33" s="33"/>
      <c r="D33" s="33"/>
      <c r="E33" s="189"/>
      <c r="F33" s="188"/>
      <c r="G33" s="170"/>
      <c r="H33" s="190"/>
      <c r="I33" s="190"/>
      <c r="J33" s="190"/>
      <c r="K33" s="190"/>
      <c r="L33" s="190"/>
      <c r="M33" s="190"/>
      <c r="N33" s="190"/>
      <c r="O33" s="170"/>
      <c r="P33" s="199"/>
      <c r="Q33" s="170"/>
      <c r="R33" s="142" t="s">
        <v>167</v>
      </c>
      <c r="S33" s="170"/>
      <c r="T33" s="170"/>
      <c r="U33" s="170"/>
      <c r="V33" s="170"/>
      <c r="W33" s="170"/>
      <c r="X33" s="170"/>
      <c r="Y33" s="170"/>
      <c r="Z33" s="33"/>
    </row>
    <row r="34" spans="1:26" ht="12" customHeight="1">
      <c r="A34" s="33"/>
      <c r="B34" s="33"/>
      <c r="C34" s="33"/>
      <c r="D34" s="33"/>
      <c r="E34" s="189"/>
      <c r="F34" s="188"/>
      <c r="G34" s="190"/>
      <c r="H34" s="190"/>
      <c r="I34" s="190"/>
      <c r="J34" s="190"/>
      <c r="K34" s="452"/>
      <c r="L34" s="452"/>
      <c r="M34" s="452"/>
      <c r="N34" s="452"/>
      <c r="O34" s="170"/>
      <c r="P34" s="199"/>
      <c r="Q34" s="170"/>
      <c r="R34" s="142" t="s">
        <v>164</v>
      </c>
      <c r="S34" s="170"/>
      <c r="T34" s="170"/>
      <c r="U34" s="170"/>
      <c r="V34" s="170"/>
      <c r="W34" s="170"/>
      <c r="X34" s="170"/>
      <c r="Y34" s="170"/>
      <c r="Z34" s="33"/>
    </row>
    <row r="35" spans="1:26" ht="12" customHeight="1">
      <c r="A35" s="33"/>
      <c r="B35" s="33"/>
      <c r="C35" s="33"/>
      <c r="D35" s="33"/>
      <c r="E35" s="189"/>
      <c r="F35" s="188"/>
      <c r="G35" s="190"/>
      <c r="H35" s="190"/>
      <c r="I35" s="190"/>
      <c r="J35" s="190"/>
      <c r="K35" s="192"/>
      <c r="L35" s="192"/>
      <c r="M35" s="192"/>
      <c r="N35" s="192"/>
      <c r="O35" s="170"/>
      <c r="P35" s="199"/>
      <c r="Q35" s="170"/>
      <c r="R35" s="142" t="s">
        <v>169</v>
      </c>
      <c r="S35" s="170"/>
      <c r="T35" s="468"/>
      <c r="U35" s="468"/>
      <c r="V35" s="468"/>
      <c r="W35" s="468"/>
      <c r="X35" s="468"/>
      <c r="Y35" s="468"/>
      <c r="Z35" s="33"/>
    </row>
    <row r="36" spans="1:26" ht="4.5" customHeight="1">
      <c r="A36" s="33"/>
      <c r="B36" s="33"/>
      <c r="C36" s="33"/>
      <c r="D36" s="33"/>
      <c r="E36" s="189"/>
      <c r="F36" s="188"/>
      <c r="G36" s="190"/>
      <c r="H36" s="190"/>
      <c r="I36" s="190"/>
      <c r="J36" s="190"/>
      <c r="K36" s="192"/>
      <c r="L36" s="192"/>
      <c r="M36" s="192"/>
      <c r="N36" s="192"/>
      <c r="O36" s="170"/>
      <c r="P36" s="170"/>
      <c r="Q36" s="170"/>
      <c r="R36" s="170"/>
      <c r="S36" s="170"/>
      <c r="T36" s="170"/>
      <c r="U36" s="170"/>
      <c r="V36" s="170"/>
      <c r="W36" s="170"/>
      <c r="X36" s="170"/>
      <c r="Y36" s="170"/>
      <c r="Z36" s="33"/>
    </row>
    <row r="37" spans="1:26" ht="12" customHeight="1">
      <c r="A37" s="33"/>
      <c r="B37" s="33"/>
      <c r="C37" s="33"/>
      <c r="D37" s="33"/>
      <c r="E37" s="189">
        <v>3</v>
      </c>
      <c r="F37" s="188"/>
      <c r="G37" s="414" t="s">
        <v>173</v>
      </c>
      <c r="H37" s="414"/>
      <c r="I37" s="414"/>
      <c r="J37" s="414"/>
      <c r="K37" s="414"/>
      <c r="L37" s="414"/>
      <c r="M37" s="414"/>
      <c r="N37" s="414"/>
      <c r="O37" s="414"/>
      <c r="P37" s="414"/>
      <c r="Q37" s="414"/>
      <c r="R37" s="414"/>
      <c r="S37" s="414"/>
      <c r="T37" s="414"/>
      <c r="U37" s="414"/>
      <c r="V37" s="414"/>
      <c r="W37" s="414"/>
      <c r="X37" s="414"/>
      <c r="Y37" s="414"/>
      <c r="Z37" s="33"/>
    </row>
    <row r="38" spans="1:26" ht="12" customHeight="1">
      <c r="A38" s="33"/>
      <c r="B38" s="33"/>
      <c r="C38" s="33"/>
      <c r="D38" s="33"/>
      <c r="E38" s="189"/>
      <c r="F38" s="188"/>
      <c r="G38" s="414"/>
      <c r="H38" s="414"/>
      <c r="I38" s="414"/>
      <c r="J38" s="414"/>
      <c r="K38" s="414"/>
      <c r="L38" s="414"/>
      <c r="M38" s="414"/>
      <c r="N38" s="414"/>
      <c r="O38" s="414"/>
      <c r="P38" s="414"/>
      <c r="Q38" s="414"/>
      <c r="R38" s="414"/>
      <c r="S38" s="414"/>
      <c r="T38" s="414"/>
      <c r="U38" s="414"/>
      <c r="V38" s="414"/>
      <c r="W38" s="414"/>
      <c r="X38" s="414"/>
      <c r="Y38" s="414"/>
      <c r="Z38" s="33"/>
    </row>
    <row r="39" spans="1:26" ht="4.5" customHeight="1">
      <c r="A39" s="33"/>
      <c r="B39" s="33"/>
      <c r="C39" s="33"/>
      <c r="D39" s="33"/>
      <c r="E39" s="189"/>
      <c r="F39" s="188"/>
      <c r="G39" s="193"/>
      <c r="H39" s="193"/>
      <c r="I39" s="193"/>
      <c r="J39" s="193"/>
      <c r="K39" s="193"/>
      <c r="L39" s="193"/>
      <c r="M39" s="193"/>
      <c r="N39" s="193"/>
      <c r="O39" s="193"/>
      <c r="P39" s="193"/>
      <c r="Q39" s="193"/>
      <c r="R39" s="193"/>
      <c r="S39" s="193"/>
      <c r="T39" s="193"/>
      <c r="U39" s="193"/>
      <c r="V39" s="193"/>
      <c r="W39" s="193"/>
      <c r="X39" s="193"/>
      <c r="Y39" s="193"/>
      <c r="Z39" s="33"/>
    </row>
    <row r="40" spans="1:26" ht="12" customHeight="1">
      <c r="A40" s="33"/>
      <c r="B40" s="33"/>
      <c r="C40" s="33"/>
      <c r="D40" s="33"/>
      <c r="E40" s="189">
        <v>4</v>
      </c>
      <c r="F40" s="188"/>
      <c r="G40" s="429" t="s">
        <v>175</v>
      </c>
      <c r="H40" s="429"/>
      <c r="I40" s="429"/>
      <c r="J40" s="429"/>
      <c r="K40" s="429"/>
      <c r="L40" s="429"/>
      <c r="M40" s="429"/>
      <c r="N40" s="429"/>
      <c r="O40" s="429"/>
      <c r="P40" s="429"/>
      <c r="Q40" s="429"/>
      <c r="R40" s="429"/>
      <c r="S40" s="429"/>
      <c r="T40" s="429"/>
      <c r="U40" s="429"/>
      <c r="V40" s="429"/>
      <c r="W40" s="429"/>
      <c r="X40" s="429"/>
      <c r="Y40" s="429"/>
      <c r="Z40" s="33"/>
    </row>
    <row r="41" spans="1:26" ht="12" customHeight="1">
      <c r="A41" s="33"/>
      <c r="B41" s="33"/>
      <c r="C41" s="33"/>
      <c r="D41" s="33"/>
      <c r="E41" s="189"/>
      <c r="F41" s="188"/>
      <c r="G41" s="429"/>
      <c r="H41" s="429"/>
      <c r="I41" s="429"/>
      <c r="J41" s="429"/>
      <c r="K41" s="429"/>
      <c r="L41" s="429"/>
      <c r="M41" s="429"/>
      <c r="N41" s="429"/>
      <c r="O41" s="429"/>
      <c r="P41" s="429"/>
      <c r="Q41" s="429"/>
      <c r="R41" s="429"/>
      <c r="S41" s="429"/>
      <c r="T41" s="429"/>
      <c r="U41" s="429"/>
      <c r="V41" s="429"/>
      <c r="W41" s="429"/>
      <c r="X41" s="429"/>
      <c r="Y41" s="429"/>
      <c r="Z41" s="33"/>
    </row>
    <row r="42" spans="1:26"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row>
    <row r="43" spans="1:26" ht="12.75">
      <c r="A43" s="406" t="s">
        <v>70</v>
      </c>
      <c r="B43" s="406"/>
      <c r="C43" s="406"/>
      <c r="D43" s="406"/>
      <c r="E43" s="407"/>
      <c r="F43" s="39"/>
      <c r="G43" s="410" t="s">
        <v>38</v>
      </c>
      <c r="H43" s="410"/>
      <c r="I43" s="410"/>
      <c r="J43" s="410"/>
      <c r="K43" s="410"/>
      <c r="L43" s="410"/>
      <c r="M43" s="410"/>
      <c r="N43" s="410"/>
      <c r="O43" s="410"/>
      <c r="P43" s="410"/>
      <c r="Q43" s="410"/>
      <c r="R43" s="410"/>
      <c r="S43" s="411"/>
      <c r="T43" s="39"/>
      <c r="U43" s="410" t="s">
        <v>39</v>
      </c>
      <c r="V43" s="410"/>
      <c r="W43" s="410"/>
      <c r="X43" s="410"/>
      <c r="Y43" s="410"/>
      <c r="Z43" s="40"/>
    </row>
    <row r="44" spans="1:26" ht="18.75" customHeight="1">
      <c r="A44" s="408"/>
      <c r="B44" s="408"/>
      <c r="C44" s="408"/>
      <c r="D44" s="408"/>
      <c r="E44" s="409"/>
      <c r="F44" s="49"/>
      <c r="G44" s="412"/>
      <c r="H44" s="412"/>
      <c r="I44" s="412"/>
      <c r="J44" s="412"/>
      <c r="K44" s="412"/>
      <c r="L44" s="412"/>
      <c r="M44" s="412"/>
      <c r="N44" s="412"/>
      <c r="O44" s="412"/>
      <c r="P44" s="412"/>
      <c r="Q44" s="412"/>
      <c r="R44" s="412"/>
      <c r="S44" s="413"/>
      <c r="T44" s="35"/>
      <c r="U44" s="412"/>
      <c r="V44" s="412"/>
      <c r="W44" s="412"/>
      <c r="X44" s="412"/>
      <c r="Y44" s="412"/>
      <c r="Z44" s="50"/>
    </row>
    <row r="45" spans="1:26" ht="12.75">
      <c r="A45" s="417"/>
      <c r="B45" s="417"/>
      <c r="C45" s="417"/>
      <c r="D45" s="417"/>
      <c r="E45" s="418"/>
      <c r="F45" s="51"/>
      <c r="G45" s="424" t="s">
        <v>37</v>
      </c>
      <c r="H45" s="424"/>
      <c r="I45" s="424"/>
      <c r="J45" s="424"/>
      <c r="K45" s="424"/>
      <c r="L45" s="424"/>
      <c r="M45" s="424"/>
      <c r="N45" s="424"/>
      <c r="O45" s="424"/>
      <c r="P45" s="424"/>
      <c r="Q45" s="424"/>
      <c r="R45" s="424"/>
      <c r="S45" s="425"/>
      <c r="T45" s="36"/>
      <c r="U45" s="424" t="s">
        <v>64</v>
      </c>
      <c r="V45" s="424"/>
      <c r="W45" s="424"/>
      <c r="X45" s="424"/>
      <c r="Y45" s="424"/>
      <c r="Z45" s="52"/>
    </row>
    <row r="46" spans="1:26" ht="12.75">
      <c r="A46" s="408"/>
      <c r="B46" s="408"/>
      <c r="C46" s="408"/>
      <c r="D46" s="408"/>
      <c r="E46" s="409"/>
      <c r="F46" s="51"/>
      <c r="G46" s="419"/>
      <c r="H46" s="419"/>
      <c r="I46" s="419"/>
      <c r="J46" s="419"/>
      <c r="K46" s="419"/>
      <c r="L46" s="419"/>
      <c r="M46" s="419"/>
      <c r="N46" s="419"/>
      <c r="O46" s="419"/>
      <c r="P46" s="419"/>
      <c r="Q46" s="419"/>
      <c r="R46" s="419"/>
      <c r="S46" s="420"/>
      <c r="T46" s="37"/>
      <c r="U46" s="426"/>
      <c r="V46" s="426"/>
      <c r="W46" s="426"/>
      <c r="X46" s="426"/>
      <c r="Y46" s="426"/>
      <c r="Z46" s="41"/>
    </row>
    <row r="47" spans="1:26" ht="12.75">
      <c r="A47" s="417"/>
      <c r="B47" s="417"/>
      <c r="C47" s="417"/>
      <c r="D47" s="417"/>
      <c r="E47" s="418"/>
      <c r="F47" s="51"/>
      <c r="G47" s="419"/>
      <c r="H47" s="419"/>
      <c r="I47" s="419"/>
      <c r="J47" s="419"/>
      <c r="K47" s="419"/>
      <c r="L47" s="419"/>
      <c r="M47" s="419"/>
      <c r="N47" s="419"/>
      <c r="O47" s="419"/>
      <c r="P47" s="419"/>
      <c r="Q47" s="419"/>
      <c r="R47" s="419"/>
      <c r="S47" s="420"/>
      <c r="T47" s="37"/>
      <c r="U47" s="426"/>
      <c r="V47" s="426"/>
      <c r="W47" s="426"/>
      <c r="X47" s="426"/>
      <c r="Y47" s="426"/>
      <c r="Z47" s="41"/>
    </row>
    <row r="48" spans="1:26" ht="12.75">
      <c r="A48" s="408"/>
      <c r="B48" s="408"/>
      <c r="C48" s="408"/>
      <c r="D48" s="408"/>
      <c r="E48" s="409"/>
      <c r="F48" s="53"/>
      <c r="G48" s="421"/>
      <c r="H48" s="421"/>
      <c r="I48" s="421"/>
      <c r="J48" s="421"/>
      <c r="K48" s="421"/>
      <c r="L48" s="421"/>
      <c r="M48" s="421"/>
      <c r="N48" s="421"/>
      <c r="O48" s="421"/>
      <c r="P48" s="421"/>
      <c r="Q48" s="421"/>
      <c r="R48" s="421"/>
      <c r="S48" s="422"/>
      <c r="T48" s="49"/>
      <c r="U48" s="427"/>
      <c r="V48" s="427"/>
      <c r="W48" s="427"/>
      <c r="X48" s="427"/>
      <c r="Y48" s="427"/>
      <c r="Z48" s="42"/>
    </row>
    <row r="49" spans="6:26" ht="10.5" customHeight="1">
      <c r="F49" s="57"/>
      <c r="G49" s="57"/>
      <c r="H49" s="57"/>
      <c r="I49" s="57"/>
      <c r="J49" s="57"/>
      <c r="K49" s="57"/>
      <c r="L49" s="57"/>
      <c r="M49" s="57"/>
      <c r="N49" s="57"/>
      <c r="O49" s="57"/>
      <c r="P49" s="57"/>
      <c r="Q49" s="57"/>
      <c r="R49" s="57"/>
      <c r="S49" s="57"/>
      <c r="T49" s="57"/>
      <c r="U49" s="57"/>
      <c r="V49" s="57"/>
      <c r="W49" s="57"/>
      <c r="X49" s="57"/>
      <c r="Y49" s="57"/>
      <c r="Z49" s="57"/>
    </row>
    <row r="50" spans="1:27" ht="14.25" customHeight="1">
      <c r="A50" s="59" t="s">
        <v>71</v>
      </c>
      <c r="E50" s="57"/>
      <c r="F50" s="81"/>
      <c r="G50" s="470" t="s">
        <v>174</v>
      </c>
      <c r="H50" s="470"/>
      <c r="I50" s="470"/>
      <c r="J50" s="470"/>
      <c r="K50" s="470"/>
      <c r="L50" s="470"/>
      <c r="M50" s="470"/>
      <c r="N50" s="470"/>
      <c r="O50" s="470"/>
      <c r="P50" s="470"/>
      <c r="Q50" s="470"/>
      <c r="R50" s="470"/>
      <c r="S50" s="470"/>
      <c r="T50" s="470"/>
      <c r="U50" s="470"/>
      <c r="V50" s="470"/>
      <c r="W50" s="470"/>
      <c r="X50" s="470"/>
      <c r="Y50" s="470"/>
      <c r="Z50" s="82"/>
      <c r="AA50" s="57"/>
    </row>
    <row r="51" spans="5:27" ht="10.5" customHeight="1">
      <c r="E51" s="57"/>
      <c r="F51" s="83"/>
      <c r="G51" s="429"/>
      <c r="H51" s="429"/>
      <c r="I51" s="429"/>
      <c r="J51" s="429"/>
      <c r="K51" s="429"/>
      <c r="L51" s="429"/>
      <c r="M51" s="429"/>
      <c r="N51" s="429"/>
      <c r="O51" s="429"/>
      <c r="P51" s="429"/>
      <c r="Q51" s="429"/>
      <c r="R51" s="429"/>
      <c r="S51" s="429"/>
      <c r="T51" s="429"/>
      <c r="U51" s="429"/>
      <c r="V51" s="429"/>
      <c r="W51" s="429"/>
      <c r="X51" s="429"/>
      <c r="Y51" s="429"/>
      <c r="Z51" s="84"/>
      <c r="AA51" s="57"/>
    </row>
    <row r="52" spans="5:27" ht="10.5" customHeight="1">
      <c r="E52" s="57"/>
      <c r="F52" s="83"/>
      <c r="G52" s="429"/>
      <c r="H52" s="429"/>
      <c r="I52" s="429"/>
      <c r="J52" s="429"/>
      <c r="K52" s="429"/>
      <c r="L52" s="429"/>
      <c r="M52" s="429"/>
      <c r="N52" s="429"/>
      <c r="O52" s="429"/>
      <c r="P52" s="429"/>
      <c r="Q52" s="429"/>
      <c r="R52" s="429"/>
      <c r="S52" s="429"/>
      <c r="T52" s="429"/>
      <c r="U52" s="429"/>
      <c r="V52" s="429"/>
      <c r="W52" s="429"/>
      <c r="X52" s="429"/>
      <c r="Y52" s="429"/>
      <c r="Z52" s="84"/>
      <c r="AA52" s="57"/>
    </row>
    <row r="53" spans="5:27" ht="10.5" customHeight="1">
      <c r="E53" s="57"/>
      <c r="F53" s="83"/>
      <c r="G53" s="429"/>
      <c r="H53" s="429"/>
      <c r="I53" s="429"/>
      <c r="J53" s="429"/>
      <c r="K53" s="429"/>
      <c r="L53" s="429"/>
      <c r="M53" s="429"/>
      <c r="N53" s="429"/>
      <c r="O53" s="429"/>
      <c r="P53" s="429"/>
      <c r="Q53" s="429"/>
      <c r="R53" s="429"/>
      <c r="S53" s="429"/>
      <c r="T53" s="429"/>
      <c r="U53" s="429"/>
      <c r="V53" s="429"/>
      <c r="W53" s="429"/>
      <c r="X53" s="429"/>
      <c r="Y53" s="429"/>
      <c r="Z53" s="84"/>
      <c r="AA53" s="57"/>
    </row>
    <row r="54" spans="5:27" ht="10.5" customHeight="1">
      <c r="E54" s="57"/>
      <c r="F54" s="83"/>
      <c r="G54" s="429"/>
      <c r="H54" s="429"/>
      <c r="I54" s="429"/>
      <c r="J54" s="429"/>
      <c r="K54" s="429"/>
      <c r="L54" s="429"/>
      <c r="M54" s="429"/>
      <c r="N54" s="429"/>
      <c r="O54" s="429"/>
      <c r="P54" s="429"/>
      <c r="Q54" s="429"/>
      <c r="R54" s="429"/>
      <c r="S54" s="429"/>
      <c r="T54" s="429"/>
      <c r="U54" s="429"/>
      <c r="V54" s="429"/>
      <c r="W54" s="429"/>
      <c r="X54" s="429"/>
      <c r="Y54" s="429"/>
      <c r="Z54" s="84"/>
      <c r="AA54" s="57"/>
    </row>
    <row r="55" spans="5:27" ht="10.5" customHeight="1">
      <c r="E55" s="57"/>
      <c r="F55" s="83"/>
      <c r="G55" s="429"/>
      <c r="H55" s="429"/>
      <c r="I55" s="429"/>
      <c r="J55" s="429"/>
      <c r="K55" s="429"/>
      <c r="L55" s="429"/>
      <c r="M55" s="429"/>
      <c r="N55" s="429"/>
      <c r="O55" s="429"/>
      <c r="P55" s="429"/>
      <c r="Q55" s="429"/>
      <c r="R55" s="429"/>
      <c r="S55" s="429"/>
      <c r="T55" s="429"/>
      <c r="U55" s="429"/>
      <c r="V55" s="429"/>
      <c r="W55" s="429"/>
      <c r="X55" s="429"/>
      <c r="Y55" s="429"/>
      <c r="Z55" s="84"/>
      <c r="AA55" s="57"/>
    </row>
    <row r="56" spans="5:27" ht="10.5" customHeight="1">
      <c r="E56" s="57"/>
      <c r="F56" s="83"/>
      <c r="G56" s="86"/>
      <c r="H56" s="57"/>
      <c r="I56" s="57"/>
      <c r="J56" s="57"/>
      <c r="K56" s="57"/>
      <c r="L56" s="57"/>
      <c r="M56" s="57"/>
      <c r="N56" s="57"/>
      <c r="O56" s="57"/>
      <c r="P56" s="57"/>
      <c r="Q56" s="57"/>
      <c r="R56" s="57"/>
      <c r="S56" s="57"/>
      <c r="T56" s="57"/>
      <c r="U56" s="57"/>
      <c r="V56" s="57"/>
      <c r="W56" s="57"/>
      <c r="X56" s="57"/>
      <c r="Y56" s="57"/>
      <c r="Z56" s="84"/>
      <c r="AA56" s="57"/>
    </row>
    <row r="57" spans="5:27" ht="12.75">
      <c r="E57" s="57"/>
      <c r="F57" s="83"/>
      <c r="G57" s="57"/>
      <c r="H57" s="57"/>
      <c r="I57" s="57"/>
      <c r="J57" s="57"/>
      <c r="K57" s="57"/>
      <c r="L57" s="57"/>
      <c r="M57" s="57"/>
      <c r="N57" s="57"/>
      <c r="O57" s="57"/>
      <c r="P57" s="57"/>
      <c r="Q57" s="57"/>
      <c r="R57" s="57"/>
      <c r="S57" s="57"/>
      <c r="T57" s="57"/>
      <c r="U57" s="57"/>
      <c r="V57" s="57"/>
      <c r="W57" s="57"/>
      <c r="X57" s="57"/>
      <c r="Y57" s="57"/>
      <c r="Z57" s="84"/>
      <c r="AA57" s="57"/>
    </row>
    <row r="58" spans="5:27" ht="12.75">
      <c r="E58" s="57"/>
      <c r="F58" s="83"/>
      <c r="G58" s="80"/>
      <c r="H58" s="80"/>
      <c r="I58" s="80"/>
      <c r="J58" s="80"/>
      <c r="K58" s="80"/>
      <c r="L58" s="80"/>
      <c r="M58" s="80"/>
      <c r="N58" s="57"/>
      <c r="O58" s="80"/>
      <c r="P58" s="80"/>
      <c r="Q58" s="80"/>
      <c r="R58" s="80"/>
      <c r="S58" s="57"/>
      <c r="T58" s="80"/>
      <c r="U58" s="80"/>
      <c r="V58" s="80"/>
      <c r="W58" s="80"/>
      <c r="X58" s="57"/>
      <c r="Y58" s="80"/>
      <c r="Z58" s="84"/>
      <c r="AA58" s="57"/>
    </row>
    <row r="59" spans="5:27" ht="11.25" customHeight="1">
      <c r="E59" s="57"/>
      <c r="F59" s="83"/>
      <c r="G59" s="86" t="s">
        <v>67</v>
      </c>
      <c r="H59" s="57"/>
      <c r="I59" s="57"/>
      <c r="J59" s="57"/>
      <c r="K59" s="57"/>
      <c r="L59" s="57"/>
      <c r="M59" s="57"/>
      <c r="N59" s="57"/>
      <c r="O59" s="86" t="s">
        <v>68</v>
      </c>
      <c r="P59" s="57"/>
      <c r="Q59" s="57"/>
      <c r="R59" s="57"/>
      <c r="S59" s="57"/>
      <c r="T59" s="86" t="s">
        <v>67</v>
      </c>
      <c r="U59" s="57"/>
      <c r="V59" s="57"/>
      <c r="W59" s="88"/>
      <c r="X59" s="57"/>
      <c r="Y59" s="86" t="s">
        <v>68</v>
      </c>
      <c r="Z59" s="84"/>
      <c r="AA59" s="57"/>
    </row>
    <row r="60" spans="5:27" ht="10.5" customHeight="1">
      <c r="E60" s="57"/>
      <c r="F60" s="83"/>
      <c r="G60" s="57"/>
      <c r="H60" s="57"/>
      <c r="I60" s="57"/>
      <c r="J60" s="57"/>
      <c r="K60" s="57"/>
      <c r="L60" s="57"/>
      <c r="M60" s="57"/>
      <c r="N60" s="57"/>
      <c r="O60" s="57"/>
      <c r="P60" s="57"/>
      <c r="Q60" s="57"/>
      <c r="R60" s="57"/>
      <c r="S60" s="57"/>
      <c r="T60" s="57"/>
      <c r="U60" s="57"/>
      <c r="V60" s="57"/>
      <c r="W60" s="57"/>
      <c r="X60" s="57"/>
      <c r="Y60" s="57"/>
      <c r="Z60" s="84"/>
      <c r="AA60" s="57"/>
    </row>
    <row r="61" spans="5:27" ht="10.5" customHeight="1">
      <c r="E61" s="57"/>
      <c r="F61" s="83"/>
      <c r="G61" s="57"/>
      <c r="H61" s="57"/>
      <c r="I61" s="57"/>
      <c r="J61" s="57"/>
      <c r="K61" s="57"/>
      <c r="L61" s="57"/>
      <c r="M61" s="57"/>
      <c r="N61" s="57"/>
      <c r="O61" s="57"/>
      <c r="P61" s="57"/>
      <c r="Q61" s="57"/>
      <c r="R61" s="57"/>
      <c r="S61" s="57"/>
      <c r="T61" s="57"/>
      <c r="U61" s="57"/>
      <c r="V61" s="57"/>
      <c r="W61" s="57"/>
      <c r="X61" s="57"/>
      <c r="Y61" s="57"/>
      <c r="Z61" s="84"/>
      <c r="AA61" s="57"/>
    </row>
    <row r="62" spans="5:27" ht="10.5" customHeight="1">
      <c r="E62" s="57"/>
      <c r="F62" s="83"/>
      <c r="G62" s="80"/>
      <c r="H62" s="80"/>
      <c r="I62" s="80"/>
      <c r="J62" s="80"/>
      <c r="K62" s="80"/>
      <c r="L62" s="80"/>
      <c r="M62" s="80"/>
      <c r="N62" s="57"/>
      <c r="O62" s="80"/>
      <c r="P62" s="80"/>
      <c r="Q62" s="80"/>
      <c r="R62" s="80"/>
      <c r="S62" s="57"/>
      <c r="T62" s="80"/>
      <c r="U62" s="80"/>
      <c r="V62" s="80"/>
      <c r="W62" s="80"/>
      <c r="X62" s="57"/>
      <c r="Y62" s="80"/>
      <c r="Z62" s="84"/>
      <c r="AA62" s="57"/>
    </row>
    <row r="63" spans="5:27" ht="11.25" customHeight="1">
      <c r="E63" s="57"/>
      <c r="F63" s="83"/>
      <c r="G63" s="86" t="s">
        <v>67</v>
      </c>
      <c r="H63" s="57"/>
      <c r="I63" s="57"/>
      <c r="J63" s="57"/>
      <c r="K63" s="57"/>
      <c r="L63" s="57"/>
      <c r="M63" s="57"/>
      <c r="N63" s="57"/>
      <c r="O63" s="86" t="s">
        <v>68</v>
      </c>
      <c r="P63" s="57"/>
      <c r="Q63" s="57"/>
      <c r="R63" s="57"/>
      <c r="S63" s="57"/>
      <c r="T63" s="86" t="s">
        <v>67</v>
      </c>
      <c r="U63" s="57"/>
      <c r="V63" s="57"/>
      <c r="W63" s="88"/>
      <c r="X63" s="57"/>
      <c r="Y63" s="86" t="s">
        <v>68</v>
      </c>
      <c r="Z63" s="84"/>
      <c r="AA63" s="57"/>
    </row>
    <row r="64" spans="5:27" ht="5.25" customHeight="1">
      <c r="E64" s="57"/>
      <c r="F64" s="85"/>
      <c r="G64" s="80"/>
      <c r="H64" s="80"/>
      <c r="I64" s="80"/>
      <c r="J64" s="80"/>
      <c r="K64" s="80"/>
      <c r="L64" s="80"/>
      <c r="M64" s="80"/>
      <c r="N64" s="80"/>
      <c r="O64" s="80"/>
      <c r="P64" s="80"/>
      <c r="Q64" s="80"/>
      <c r="R64" s="80"/>
      <c r="S64" s="80"/>
      <c r="T64" s="80"/>
      <c r="U64" s="80"/>
      <c r="V64" s="80"/>
      <c r="W64" s="80"/>
      <c r="X64" s="80"/>
      <c r="Y64" s="80"/>
      <c r="Z64" s="87"/>
      <c r="AA64" s="57"/>
    </row>
    <row r="65" spans="6:26" ht="12.75">
      <c r="F65" s="57"/>
      <c r="G65" s="57"/>
      <c r="H65" s="57"/>
      <c r="I65" s="57"/>
      <c r="J65" s="57"/>
      <c r="K65" s="57"/>
      <c r="L65" s="57"/>
      <c r="M65" s="57"/>
      <c r="N65" s="57"/>
      <c r="O65" s="57"/>
      <c r="P65" s="57"/>
      <c r="Q65" s="57"/>
      <c r="R65" s="57"/>
      <c r="S65" s="57"/>
      <c r="T65" s="57"/>
      <c r="U65" s="57"/>
      <c r="V65" s="57"/>
      <c r="W65" s="57"/>
      <c r="X65" s="57"/>
      <c r="Y65" s="57"/>
      <c r="Z65" s="57"/>
    </row>
  </sheetData>
  <sheetProtection password="CA11" sheet="1" objects="1" scenarios="1"/>
  <mergeCells count="75">
    <mergeCell ref="G37:Y38"/>
    <mergeCell ref="G40:Y41"/>
    <mergeCell ref="G50:Y55"/>
    <mergeCell ref="A42:Z42"/>
    <mergeCell ref="G46:S48"/>
    <mergeCell ref="G45:S45"/>
    <mergeCell ref="U45:Y45"/>
    <mergeCell ref="U46:Y48"/>
    <mergeCell ref="V1:X1"/>
    <mergeCell ref="A46:E46"/>
    <mergeCell ref="A47:E47"/>
    <mergeCell ref="A48:E48"/>
    <mergeCell ref="A10:Z10"/>
    <mergeCell ref="T19:V19"/>
    <mergeCell ref="A24:E24"/>
    <mergeCell ref="A25:E25"/>
    <mergeCell ref="A26:E26"/>
    <mergeCell ref="A45:E45"/>
    <mergeCell ref="G26:Z26"/>
    <mergeCell ref="A43:E43"/>
    <mergeCell ref="A44:E44"/>
    <mergeCell ref="G43:S43"/>
    <mergeCell ref="G44:S44"/>
    <mergeCell ref="U43:Y43"/>
    <mergeCell ref="U44:Y44"/>
    <mergeCell ref="N28:U28"/>
    <mergeCell ref="K34:N34"/>
    <mergeCell ref="T35:Y35"/>
    <mergeCell ref="H17:J17"/>
    <mergeCell ref="H24:J24"/>
    <mergeCell ref="H25:J25"/>
    <mergeCell ref="L25:Y25"/>
    <mergeCell ref="H23:J23"/>
    <mergeCell ref="L24:M24"/>
    <mergeCell ref="N24:Y24"/>
    <mergeCell ref="L23:Y23"/>
    <mergeCell ref="R20:S20"/>
    <mergeCell ref="T20:Y20"/>
    <mergeCell ref="L22:O22"/>
    <mergeCell ref="P22:Q22"/>
    <mergeCell ref="L16:Y16"/>
    <mergeCell ref="A20:E20"/>
    <mergeCell ref="H22:J22"/>
    <mergeCell ref="A22:E22"/>
    <mergeCell ref="H18:J18"/>
    <mergeCell ref="A15:E18"/>
    <mergeCell ref="A19:E19"/>
    <mergeCell ref="R22:Y22"/>
    <mergeCell ref="H19:J19"/>
    <mergeCell ref="H20:J20"/>
    <mergeCell ref="A3:Y3"/>
    <mergeCell ref="A5:Q5"/>
    <mergeCell ref="R6:Y6"/>
    <mergeCell ref="L18:T18"/>
    <mergeCell ref="U18:X18"/>
    <mergeCell ref="L17:M17"/>
    <mergeCell ref="N17:P17"/>
    <mergeCell ref="A14:Z14"/>
    <mergeCell ref="G15:Y15"/>
    <mergeCell ref="H16:J16"/>
    <mergeCell ref="A4:Y4"/>
    <mergeCell ref="R5:Y5"/>
    <mergeCell ref="R7:Y7"/>
    <mergeCell ref="R8:Y8"/>
    <mergeCell ref="B8:C8"/>
    <mergeCell ref="B6:N7"/>
    <mergeCell ref="E8:N8"/>
    <mergeCell ref="G12:Y12"/>
    <mergeCell ref="S11:X11"/>
    <mergeCell ref="R9:Y9"/>
    <mergeCell ref="K11:P11"/>
    <mergeCell ref="G11:J11"/>
    <mergeCell ref="B9:N9"/>
    <mergeCell ref="A11:E13"/>
    <mergeCell ref="G13:Y13"/>
  </mergeCells>
  <printOptions/>
  <pageMargins left="0.511811023622047" right="0.511811023622047" top="0.4" bottom="0.5" header="0.511811023622047" footer="0.511811023622047"/>
  <pageSetup fitToHeight="1" fitToWidth="1"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pageSetUpPr fitToPage="1"/>
  </sheetPr>
  <dimension ref="A1:AB64"/>
  <sheetViews>
    <sheetView showGridLines="0" showRowColHeaders="0" defaultGridColor="0" zoomScalePageLayoutView="0" colorId="8" workbookViewId="0" topLeftCell="A4">
      <selection activeCell="S18" sqref="S18:U18"/>
    </sheetView>
  </sheetViews>
  <sheetFormatPr defaultColWidth="8.88671875" defaultRowHeight="15"/>
  <cols>
    <col min="1" max="1" width="1.99609375" style="32" customWidth="1"/>
    <col min="2" max="2" width="0.671875" style="32" customWidth="1"/>
    <col min="3" max="3" width="4.3359375" style="32" customWidth="1"/>
    <col min="4" max="4" width="1.2265625" style="32" customWidth="1"/>
    <col min="5" max="5" width="3.3359375" style="32" customWidth="1"/>
    <col min="6" max="6" width="0.55078125" style="32" customWidth="1"/>
    <col min="7" max="7" width="1.77734375" style="32" customWidth="1"/>
    <col min="8" max="8" width="3.10546875" style="32" customWidth="1"/>
    <col min="9" max="9" width="2.88671875" style="32" customWidth="1"/>
    <col min="10" max="10" width="2.3359375" style="32" customWidth="1"/>
    <col min="11" max="11" width="1.1171875" style="32" customWidth="1"/>
    <col min="12" max="12" width="2.21484375" style="32" customWidth="1"/>
    <col min="13" max="13" width="3.6640625" style="32" customWidth="1"/>
    <col min="14" max="14" width="5.6640625" style="32" customWidth="1"/>
    <col min="15" max="15" width="1.88671875" style="32" customWidth="1"/>
    <col min="16" max="16" width="2.10546875" style="32" customWidth="1"/>
    <col min="17" max="17" width="1.2265625" style="32" customWidth="1"/>
    <col min="18" max="18" width="5.3359375" style="32" customWidth="1"/>
    <col min="19" max="19" width="4.6640625" style="32" customWidth="1"/>
    <col min="20" max="20" width="2.21484375" style="32" customWidth="1"/>
    <col min="21" max="21" width="3.10546875" style="32" customWidth="1"/>
    <col min="22" max="23" width="3.77734375" style="32" customWidth="1"/>
    <col min="24" max="24" width="4.4453125" style="32" customWidth="1"/>
    <col min="25" max="25" width="9.10546875" style="32" customWidth="1"/>
    <col min="26" max="26" width="0.88671875" style="32" customWidth="1"/>
    <col min="27" max="16384" width="8.88671875" style="32" customWidth="1"/>
  </cols>
  <sheetData>
    <row r="1" spans="22:25" ht="15.75">
      <c r="V1" s="447" t="s">
        <v>160</v>
      </c>
      <c r="W1" s="447"/>
      <c r="X1" s="447"/>
      <c r="Y1" s="202">
        <f>'RGI Calculation Form'!G36</f>
        <v>0</v>
      </c>
    </row>
    <row r="2" ht="10.5" customHeight="1"/>
    <row r="3" spans="1:25" ht="18">
      <c r="A3" s="437" t="s">
        <v>109</v>
      </c>
      <c r="B3" s="437"/>
      <c r="C3" s="437"/>
      <c r="D3" s="437"/>
      <c r="E3" s="437"/>
      <c r="F3" s="437"/>
      <c r="G3" s="437"/>
      <c r="H3" s="437"/>
      <c r="I3" s="437"/>
      <c r="J3" s="437"/>
      <c r="K3" s="437"/>
      <c r="L3" s="437"/>
      <c r="M3" s="437"/>
      <c r="N3" s="437"/>
      <c r="O3" s="437"/>
      <c r="P3" s="437"/>
      <c r="Q3" s="437"/>
      <c r="R3" s="437"/>
      <c r="S3" s="437"/>
      <c r="T3" s="437"/>
      <c r="U3" s="437"/>
      <c r="V3" s="437"/>
      <c r="W3" s="437"/>
      <c r="X3" s="437"/>
      <c r="Y3" s="437"/>
    </row>
    <row r="4" spans="1:25" ht="12.7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row>
    <row r="5" spans="1:27" ht="12.75">
      <c r="A5" s="440" t="s">
        <v>57</v>
      </c>
      <c r="B5" s="440"/>
      <c r="C5" s="440"/>
      <c r="D5" s="440"/>
      <c r="E5" s="440"/>
      <c r="F5" s="440"/>
      <c r="G5" s="440"/>
      <c r="H5" s="440"/>
      <c r="I5" s="440"/>
      <c r="J5" s="440"/>
      <c r="K5" s="440"/>
      <c r="L5" s="440"/>
      <c r="M5" s="440"/>
      <c r="N5" s="440"/>
      <c r="O5" s="440"/>
      <c r="P5" s="440"/>
      <c r="Q5" s="440"/>
      <c r="R5" s="440" t="s">
        <v>69</v>
      </c>
      <c r="S5" s="440"/>
      <c r="T5" s="440"/>
      <c r="U5" s="440"/>
      <c r="V5" s="440"/>
      <c r="W5" s="440"/>
      <c r="X5" s="440"/>
      <c r="Y5" s="440"/>
      <c r="Z5" s="58"/>
      <c r="AA5" s="57"/>
    </row>
    <row r="6" spans="1:27" ht="16.5" customHeight="1">
      <c r="A6" s="38"/>
      <c r="B6" s="475">
        <f>'RGI Calculation Form'!E34</f>
        <v>0</v>
      </c>
      <c r="C6" s="475"/>
      <c r="D6" s="475"/>
      <c r="E6" s="475"/>
      <c r="F6" s="475"/>
      <c r="G6" s="475"/>
      <c r="H6" s="475"/>
      <c r="I6" s="475"/>
      <c r="J6" s="475"/>
      <c r="K6" s="475"/>
      <c r="L6" s="475"/>
      <c r="M6" s="475"/>
      <c r="N6" s="475"/>
      <c r="O6" s="79"/>
      <c r="P6" s="79"/>
      <c r="Q6" s="79"/>
      <c r="R6" s="466" t="s">
        <v>46</v>
      </c>
      <c r="S6" s="466"/>
      <c r="T6" s="466"/>
      <c r="U6" s="466"/>
      <c r="V6" s="466"/>
      <c r="W6" s="466"/>
      <c r="X6" s="466"/>
      <c r="Y6" s="466"/>
      <c r="Z6" s="56"/>
      <c r="AA6" s="57"/>
    </row>
    <row r="7" spans="1:27" ht="16.5" customHeight="1">
      <c r="A7" s="55"/>
      <c r="B7" s="476"/>
      <c r="C7" s="476"/>
      <c r="D7" s="476"/>
      <c r="E7" s="476"/>
      <c r="F7" s="476"/>
      <c r="G7" s="476"/>
      <c r="H7" s="476"/>
      <c r="I7" s="476"/>
      <c r="J7" s="476"/>
      <c r="K7" s="476"/>
      <c r="L7" s="476"/>
      <c r="M7" s="476"/>
      <c r="N7" s="476"/>
      <c r="O7" s="78"/>
      <c r="P7" s="78"/>
      <c r="Q7" s="78"/>
      <c r="R7" s="448"/>
      <c r="S7" s="448"/>
      <c r="T7" s="448"/>
      <c r="U7" s="448"/>
      <c r="V7" s="448"/>
      <c r="W7" s="448"/>
      <c r="X7" s="448"/>
      <c r="Y7" s="448"/>
      <c r="Z7" s="56"/>
      <c r="AA7" s="57"/>
    </row>
    <row r="8" spans="1:27" ht="16.5" customHeight="1">
      <c r="A8" s="55"/>
      <c r="B8" s="443">
        <f>'RGI Calculation Form'!F35</f>
        <v>0</v>
      </c>
      <c r="C8" s="443"/>
      <c r="D8" s="204" t="s">
        <v>41</v>
      </c>
      <c r="E8" s="444"/>
      <c r="F8" s="444"/>
      <c r="G8" s="444"/>
      <c r="H8" s="444"/>
      <c r="I8" s="444"/>
      <c r="J8" s="444"/>
      <c r="K8" s="444"/>
      <c r="L8" s="444"/>
      <c r="M8" s="444"/>
      <c r="N8" s="444"/>
      <c r="O8" s="78"/>
      <c r="P8" s="78"/>
      <c r="Q8" s="78"/>
      <c r="R8" s="448"/>
      <c r="S8" s="448"/>
      <c r="T8" s="448"/>
      <c r="U8" s="448"/>
      <c r="V8" s="448"/>
      <c r="W8" s="448"/>
      <c r="X8" s="448"/>
      <c r="Y8" s="448"/>
      <c r="Z8" s="56"/>
      <c r="AA8" s="57"/>
    </row>
    <row r="9" spans="1:27" ht="16.5" customHeight="1">
      <c r="A9" s="55"/>
      <c r="B9" s="442"/>
      <c r="C9" s="442"/>
      <c r="D9" s="442"/>
      <c r="E9" s="442"/>
      <c r="F9" s="442"/>
      <c r="G9" s="442"/>
      <c r="H9" s="442"/>
      <c r="I9" s="442"/>
      <c r="J9" s="442"/>
      <c r="K9" s="442"/>
      <c r="L9" s="442"/>
      <c r="M9" s="442"/>
      <c r="N9" s="442"/>
      <c r="O9" s="78"/>
      <c r="P9" s="78"/>
      <c r="Q9" s="78"/>
      <c r="R9" s="444"/>
      <c r="S9" s="444"/>
      <c r="T9" s="444"/>
      <c r="U9" s="444"/>
      <c r="V9" s="444"/>
      <c r="W9" s="444"/>
      <c r="X9" s="444"/>
      <c r="Y9" s="444"/>
      <c r="Z9" s="56"/>
      <c r="AA9" s="57"/>
    </row>
    <row r="10" spans="1:26" ht="12" customHeight="1" thickBot="1">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row>
    <row r="11" spans="1:26" ht="16.5" customHeight="1">
      <c r="A11" s="406" t="s">
        <v>33</v>
      </c>
      <c r="B11" s="406"/>
      <c r="C11" s="406"/>
      <c r="D11" s="406"/>
      <c r="E11" s="482"/>
      <c r="F11" s="43"/>
      <c r="G11" s="441" t="s">
        <v>40</v>
      </c>
      <c r="H11" s="441"/>
      <c r="I11" s="441"/>
      <c r="J11" s="441"/>
      <c r="K11" s="449">
        <f>'RGI Calculation Form'!Y34</f>
        <v>0</v>
      </c>
      <c r="L11" s="449"/>
      <c r="M11" s="449"/>
      <c r="N11" s="449"/>
      <c r="O11" s="449"/>
      <c r="P11" s="449"/>
      <c r="Q11" s="75" t="s">
        <v>66</v>
      </c>
      <c r="R11" s="76">
        <f>'RGI Calculation Form'!Y34</f>
        <v>0</v>
      </c>
      <c r="S11" s="441" t="s">
        <v>110</v>
      </c>
      <c r="T11" s="441"/>
      <c r="U11" s="441"/>
      <c r="V11" s="441"/>
      <c r="W11" s="441"/>
      <c r="X11" s="441"/>
      <c r="Y11" s="61">
        <f>H25</f>
        <v>914</v>
      </c>
      <c r="Z11" s="44"/>
    </row>
    <row r="12" spans="1:26" ht="14.25" customHeight="1">
      <c r="A12" s="440" t="s">
        <v>111</v>
      </c>
      <c r="B12" s="440"/>
      <c r="C12" s="440"/>
      <c r="D12" s="440"/>
      <c r="E12" s="481"/>
      <c r="F12" s="45"/>
      <c r="G12" s="408" t="s">
        <v>55</v>
      </c>
      <c r="H12" s="408"/>
      <c r="I12" s="408"/>
      <c r="J12" s="408"/>
      <c r="K12" s="408"/>
      <c r="L12" s="408"/>
      <c r="M12" s="408"/>
      <c r="N12" s="408"/>
      <c r="O12" s="408"/>
      <c r="P12" s="408"/>
      <c r="Q12" s="408"/>
      <c r="R12" s="408"/>
      <c r="S12" s="408"/>
      <c r="T12" s="408"/>
      <c r="U12" s="408"/>
      <c r="V12" s="408"/>
      <c r="W12" s="408"/>
      <c r="X12" s="408"/>
      <c r="Y12" s="408"/>
      <c r="Z12" s="46"/>
    </row>
    <row r="13" spans="1:26" ht="3.75" customHeight="1" thickBot="1">
      <c r="A13" s="440"/>
      <c r="B13" s="440"/>
      <c r="C13" s="440"/>
      <c r="D13" s="440"/>
      <c r="E13" s="481"/>
      <c r="F13" s="54"/>
      <c r="G13" s="454"/>
      <c r="H13" s="454"/>
      <c r="I13" s="454"/>
      <c r="J13" s="454"/>
      <c r="K13" s="454"/>
      <c r="L13" s="454"/>
      <c r="M13" s="454"/>
      <c r="N13" s="454"/>
      <c r="O13" s="454"/>
      <c r="P13" s="454"/>
      <c r="Q13" s="454"/>
      <c r="R13" s="454"/>
      <c r="S13" s="454"/>
      <c r="T13" s="454"/>
      <c r="U13" s="454"/>
      <c r="V13" s="454"/>
      <c r="W13" s="454"/>
      <c r="X13" s="454"/>
      <c r="Y13" s="454"/>
      <c r="Z13" s="47"/>
    </row>
    <row r="14" spans="1:26" ht="6" customHeight="1" thickBot="1">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row>
    <row r="15" spans="1:26" ht="18.75" customHeight="1">
      <c r="A15" s="461" t="s">
        <v>161</v>
      </c>
      <c r="B15" s="461"/>
      <c r="C15" s="461"/>
      <c r="D15" s="461"/>
      <c r="E15" s="462"/>
      <c r="F15" s="43"/>
      <c r="G15" s="460" t="s">
        <v>51</v>
      </c>
      <c r="H15" s="460"/>
      <c r="I15" s="460"/>
      <c r="J15" s="460"/>
      <c r="K15" s="460"/>
      <c r="L15" s="460"/>
      <c r="M15" s="460"/>
      <c r="N15" s="460"/>
      <c r="O15" s="460"/>
      <c r="P15" s="460"/>
      <c r="Q15" s="460"/>
      <c r="R15" s="460"/>
      <c r="S15" s="460"/>
      <c r="T15" s="460"/>
      <c r="U15" s="460"/>
      <c r="V15" s="460"/>
      <c r="W15" s="460"/>
      <c r="X15" s="460"/>
      <c r="Y15" s="460"/>
      <c r="Z15" s="48"/>
    </row>
    <row r="16" spans="1:26" ht="15" customHeight="1">
      <c r="A16" s="461"/>
      <c r="B16" s="461"/>
      <c r="C16" s="461"/>
      <c r="D16" s="461"/>
      <c r="E16" s="462"/>
      <c r="F16" s="65"/>
      <c r="G16" s="66" t="s">
        <v>34</v>
      </c>
      <c r="H16" s="435">
        <f>IF('RGI Calculation Form'!L35='RGI Calculation Form'!B2,'RGI Calculation Form'!P2,IF('RGI Calculation Form'!L35='RGI Calculation Form'!B3,'RGI Calculation Form'!P3,IF('RGI Calculation Form'!L35='RGI Calculation Form'!B4,'RGI Calculation Form'!P4,IF('RGI Calculation Form'!L35='RGI Calculation Form'!B5,'RGI Calculation Form'!P5,IF('RGI Calculation Form'!L35='RGI Calculation Form'!B6,'RGI Calculation Form'!P6,IF('RGI Calculation Form'!L35='RGI Calculation Form'!B7,'RGI Calculation Form'!P7,0))))))</f>
        <v>903</v>
      </c>
      <c r="I16" s="435"/>
      <c r="J16" s="435"/>
      <c r="K16" s="38"/>
      <c r="L16" s="416" t="s">
        <v>121</v>
      </c>
      <c r="M16" s="416"/>
      <c r="N16" s="416"/>
      <c r="O16" s="416"/>
      <c r="P16" s="416"/>
      <c r="Q16" s="416"/>
      <c r="R16" s="416"/>
      <c r="S16" s="416"/>
      <c r="T16" s="416"/>
      <c r="U16" s="416"/>
      <c r="V16" s="416"/>
      <c r="W16" s="416"/>
      <c r="X16" s="416"/>
      <c r="Y16" s="416"/>
      <c r="Z16" s="46"/>
    </row>
    <row r="17" spans="1:26" ht="15" customHeight="1">
      <c r="A17" s="461"/>
      <c r="B17" s="461"/>
      <c r="C17" s="461"/>
      <c r="D17" s="461"/>
      <c r="E17" s="462"/>
      <c r="F17" s="65"/>
      <c r="G17" s="66" t="s">
        <v>34</v>
      </c>
      <c r="H17" s="433">
        <f>H18-H16</f>
        <v>0</v>
      </c>
      <c r="I17" s="433"/>
      <c r="J17" s="433"/>
      <c r="K17" s="38"/>
      <c r="L17" s="416" t="s">
        <v>35</v>
      </c>
      <c r="M17" s="416"/>
      <c r="N17" s="467" t="str">
        <f>'RGI Calculation Form'!G37</f>
        <v>peel</v>
      </c>
      <c r="O17" s="467"/>
      <c r="P17" s="467"/>
      <c r="Q17" s="31" t="s">
        <v>102</v>
      </c>
      <c r="R17" s="31"/>
      <c r="S17" s="31"/>
      <c r="T17" s="31"/>
      <c r="U17" s="31"/>
      <c r="V17" s="31"/>
      <c r="W17" s="31"/>
      <c r="X17" s="31"/>
      <c r="Y17" s="31"/>
      <c r="Z17" s="46"/>
    </row>
    <row r="18" spans="1:26" ht="15" customHeight="1">
      <c r="A18" s="458"/>
      <c r="B18" s="458"/>
      <c r="C18" s="458"/>
      <c r="D18" s="458"/>
      <c r="E18" s="459"/>
      <c r="F18" s="65"/>
      <c r="G18" s="66" t="s">
        <v>34</v>
      </c>
      <c r="H18" s="433">
        <f>ROUND(IF(AND('RGI Calculation Form'!AA86=0,'RGI Calculation Form'!O80='RGI Calculation Form'!K31),('RGI Calculation Form'!O80+'RGI Calculation Form'!O81+'RGI Calculation Form'!O82),IF('RGI Calculation Form'!AA80='RGI Calculation Form'!K31,('RGI Calculation Form'!AA80+'RGI Calculation Form'!AA81+'RGI Calculation Form'!AA82),IF(AND('RGI Calculation Form'!AA86=0,'RGI Calculation Form'!O80&lt;&gt;'RGI Calculation Form'!K31),'RGI Calculation Form'!O80,('RGI Calculation Form'!AA80+'RGI Calculation Form'!AA81+'RGI Calculation Form'!AA82)))),)</f>
        <v>903</v>
      </c>
      <c r="I18" s="433"/>
      <c r="J18" s="433"/>
      <c r="K18" s="38"/>
      <c r="L18" s="416" t="s">
        <v>123</v>
      </c>
      <c r="M18" s="416"/>
      <c r="N18" s="416"/>
      <c r="O18" s="416"/>
      <c r="P18" s="416"/>
      <c r="Q18" s="416"/>
      <c r="R18" s="416"/>
      <c r="S18" s="469" t="str">
        <f>IF(AND('RGI Calculation Form'!AA86=0,'RGI Calculation Form'!O80='RGI Calculation Form'!K31),'RGI Calculation Form'!O80,IF(AND('RGI Calculation Form'!AA86=0,'RGI Calculation Form'!O80&lt;&gt;'RGI Calculation Form'!K31),"Full Rent",'RGI Calculation Form'!AA80))</f>
        <v>Full Rent</v>
      </c>
      <c r="T18" s="469"/>
      <c r="U18" s="469"/>
      <c r="V18" s="484" t="s">
        <v>180</v>
      </c>
      <c r="W18" s="484"/>
      <c r="X18" s="484"/>
      <c r="Y18" s="484"/>
      <c r="Z18" s="46"/>
    </row>
    <row r="19" spans="1:27" ht="15" customHeight="1">
      <c r="A19" s="423"/>
      <c r="B19" s="423"/>
      <c r="C19" s="423"/>
      <c r="D19" s="423"/>
      <c r="E19" s="428"/>
      <c r="F19" s="65"/>
      <c r="G19" s="60"/>
      <c r="H19" s="456"/>
      <c r="I19" s="456"/>
      <c r="J19" s="456"/>
      <c r="K19" s="38"/>
      <c r="L19" s="31" t="s">
        <v>125</v>
      </c>
      <c r="M19" s="31"/>
      <c r="N19" s="430" t="str">
        <f>IF(AND('RGI Calculation Form'!AA86=0,'RGI Calculation Form'!O80='RGI Calculation Form'!K31),"N/A",IF(AND('RGI Calculation Form'!AA86=0,'RGI Calculation Form'!O80&lt;&gt;'RGI Calculation Form'!K31),"N/A",'RGI Calculation Form'!AA81))</f>
        <v>N/A</v>
      </c>
      <c r="O19" s="430"/>
      <c r="P19" s="31" t="s">
        <v>158</v>
      </c>
      <c r="Q19" s="31"/>
      <c r="R19" s="31"/>
      <c r="S19" s="31"/>
      <c r="T19" s="31"/>
      <c r="U19" s="31"/>
      <c r="V19" s="31"/>
      <c r="W19" s="31"/>
      <c r="X19" s="31"/>
      <c r="Y19" s="200" t="str">
        <f>IF(AND('RGI Calculation Form'!AA86=0,'RGI Calculation Form'!O80&lt;&gt;'RGI Calculation Form'!K31),"N/A",IF(AND(H18='RGI Calculation Form'!K31,('RGI Calculation Form'!AA81+'RGI Calculation Form'!AA82)&lt;0),"N/A",'RGI Calculation Form'!AA82))</f>
        <v>N/A</v>
      </c>
      <c r="Z19" s="46"/>
      <c r="AA19" s="124"/>
    </row>
    <row r="20" spans="1:26" ht="15" customHeight="1">
      <c r="A20" s="423"/>
      <c r="B20" s="423"/>
      <c r="C20" s="423"/>
      <c r="D20" s="423"/>
      <c r="E20" s="428"/>
      <c r="F20" s="65"/>
      <c r="G20" s="64"/>
      <c r="H20" s="434"/>
      <c r="I20" s="434"/>
      <c r="J20" s="434"/>
      <c r="K20" s="38"/>
      <c r="L20" s="173" t="s">
        <v>182</v>
      </c>
      <c r="M20" s="173"/>
      <c r="N20" s="173"/>
      <c r="O20" s="173"/>
      <c r="P20" s="173"/>
      <c r="Q20" s="173"/>
      <c r="R20" s="174"/>
      <c r="S20" s="174"/>
      <c r="T20" s="31"/>
      <c r="U20" s="31"/>
      <c r="V20" s="31"/>
      <c r="W20" s="31"/>
      <c r="X20" s="31"/>
      <c r="Y20" s="31"/>
      <c r="Z20" s="46"/>
    </row>
    <row r="21" spans="1:26" ht="15" customHeight="1">
      <c r="A21" s="62"/>
      <c r="B21" s="62"/>
      <c r="C21" s="62"/>
      <c r="D21" s="62"/>
      <c r="E21" s="63"/>
      <c r="F21" s="65"/>
      <c r="G21" s="64"/>
      <c r="H21" s="60"/>
      <c r="I21" s="60"/>
      <c r="J21" s="60"/>
      <c r="K21" s="38"/>
      <c r="L21" s="31" t="s">
        <v>181</v>
      </c>
      <c r="M21" s="31"/>
      <c r="N21" s="31"/>
      <c r="O21" s="31"/>
      <c r="P21" s="31"/>
      <c r="Q21" s="31"/>
      <c r="R21" s="31"/>
      <c r="S21" s="31"/>
      <c r="T21" s="31"/>
      <c r="U21" s="31"/>
      <c r="V21" s="31"/>
      <c r="W21" s="31"/>
      <c r="X21" s="31"/>
      <c r="Y21" s="31"/>
      <c r="Z21" s="46"/>
    </row>
    <row r="22" spans="1:26" ht="15" customHeight="1">
      <c r="A22" s="423"/>
      <c r="B22" s="423"/>
      <c r="C22" s="423"/>
      <c r="D22" s="423"/>
      <c r="E22" s="428"/>
      <c r="F22" s="65"/>
      <c r="G22" s="66" t="s">
        <v>34</v>
      </c>
      <c r="H22" s="435">
        <f>IF('RGI Calculation Form'!AA83=0,'RGI Calculation Form'!O83,'RGI Calculation Form'!AA83)</f>
        <v>0</v>
      </c>
      <c r="I22" s="435"/>
      <c r="J22" s="435"/>
      <c r="K22" s="38"/>
      <c r="L22" s="416" t="s">
        <v>44</v>
      </c>
      <c r="M22" s="416"/>
      <c r="N22" s="416"/>
      <c r="O22" s="416"/>
      <c r="P22" s="430">
        <f>'RGI Calculation Form'!S83</f>
        <v>0</v>
      </c>
      <c r="Q22" s="430"/>
      <c r="R22" s="408" t="s">
        <v>45</v>
      </c>
      <c r="S22" s="408"/>
      <c r="T22" s="408"/>
      <c r="U22" s="408"/>
      <c r="V22" s="408"/>
      <c r="W22" s="408"/>
      <c r="X22" s="408"/>
      <c r="Y22" s="408"/>
      <c r="Z22" s="46"/>
    </row>
    <row r="23" spans="1:26" ht="15" customHeight="1">
      <c r="A23" s="62"/>
      <c r="B23" s="62"/>
      <c r="C23" s="62"/>
      <c r="D23" s="62"/>
      <c r="E23" s="63"/>
      <c r="F23" s="65"/>
      <c r="G23" s="66" t="s">
        <v>34</v>
      </c>
      <c r="H23" s="433">
        <f>IF('RGI Calculation Form'!AA84=0,'RGI Calculation Form'!O84,'RGI Calculation Form'!AA84)</f>
        <v>11</v>
      </c>
      <c r="I23" s="433"/>
      <c r="J23" s="433"/>
      <c r="K23" s="38"/>
      <c r="L23" s="416" t="s">
        <v>28</v>
      </c>
      <c r="M23" s="416"/>
      <c r="N23" s="416"/>
      <c r="O23" s="416"/>
      <c r="P23" s="416"/>
      <c r="Q23" s="416"/>
      <c r="R23" s="416"/>
      <c r="S23" s="416"/>
      <c r="T23" s="416"/>
      <c r="U23" s="416"/>
      <c r="V23" s="416"/>
      <c r="W23" s="416"/>
      <c r="X23" s="416"/>
      <c r="Y23" s="416"/>
      <c r="Z23" s="46"/>
    </row>
    <row r="24" spans="1:26" ht="15" customHeight="1">
      <c r="A24" s="423"/>
      <c r="B24" s="423"/>
      <c r="C24" s="423"/>
      <c r="D24" s="423"/>
      <c r="E24" s="428"/>
      <c r="F24" s="65"/>
      <c r="G24" s="66" t="s">
        <v>34</v>
      </c>
      <c r="H24" s="433">
        <f>IF('RGI Calculation Form'!AA85=0,'RGI Calculation Form'!O85,'RGI Calculation Form'!AA85)</f>
        <v>0</v>
      </c>
      <c r="I24" s="433"/>
      <c r="J24" s="433"/>
      <c r="K24" s="38"/>
      <c r="L24" s="416" t="s">
        <v>36</v>
      </c>
      <c r="M24" s="416"/>
      <c r="N24" s="436">
        <f>IF('RGI Calculation Form'!K16&gt;0,CONCATENATE('RGI Calculation Form'!B16," ",'RGI Calculation Form'!B17," ",'RGI Calculation Form'!B18," ",'RGI Calculation Form'!B19),IF('RGI Calculation Form'!K17&gt;0,CONCATENATE('RGI Calculation Form'!B16,"",'RGI Calculation Form'!B17,"",'RGI Calculation Form'!B18,"",'RGI Calculation Form'!B19),IF('RGI Calculation Form'!K18&gt;0,CONCATENATE('RGI Calculation Form'!B16,"",'RGI Calculation Form'!B17,"",'RGI Calculation Form'!B18,"",'RGI Calculation Form'!B19),IF('RGI Calculation Form'!K19&gt;0,CONCATENATE('RGI Calculation Form'!B16,"",'RGI Calculation Form'!B17,"",'RGI Calculation Form'!B18,"",'RGI Calculation Form'!B19),""))))</f>
      </c>
      <c r="O24" s="436"/>
      <c r="P24" s="436"/>
      <c r="Q24" s="436"/>
      <c r="R24" s="436"/>
      <c r="S24" s="436"/>
      <c r="T24" s="436"/>
      <c r="U24" s="436"/>
      <c r="V24" s="436"/>
      <c r="W24" s="436"/>
      <c r="X24" s="436"/>
      <c r="Y24" s="436"/>
      <c r="Z24" s="46"/>
    </row>
    <row r="25" spans="1:26" ht="15" customHeight="1">
      <c r="A25" s="423"/>
      <c r="B25" s="423"/>
      <c r="C25" s="423"/>
      <c r="D25" s="423"/>
      <c r="E25" s="428"/>
      <c r="F25" s="65"/>
      <c r="G25" s="66" t="s">
        <v>34</v>
      </c>
      <c r="H25" s="433">
        <f>SUM(H18:J24)</f>
        <v>914</v>
      </c>
      <c r="I25" s="433"/>
      <c r="J25" s="433"/>
      <c r="K25" s="38"/>
      <c r="L25" s="416" t="s">
        <v>126</v>
      </c>
      <c r="M25" s="416"/>
      <c r="N25" s="416"/>
      <c r="O25" s="416"/>
      <c r="P25" s="416"/>
      <c r="Q25" s="416"/>
      <c r="R25" s="416"/>
      <c r="S25" s="416"/>
      <c r="T25" s="416"/>
      <c r="U25" s="416"/>
      <c r="V25" s="416"/>
      <c r="W25" s="416"/>
      <c r="X25" s="416"/>
      <c r="Y25" s="416"/>
      <c r="Z25" s="46"/>
    </row>
    <row r="26" spans="1:26" ht="5.25" customHeight="1" thickBot="1">
      <c r="A26" s="431"/>
      <c r="B26" s="431"/>
      <c r="C26" s="431"/>
      <c r="D26" s="431"/>
      <c r="E26" s="432"/>
      <c r="F26" s="34"/>
      <c r="G26" s="404"/>
      <c r="H26" s="404"/>
      <c r="I26" s="404"/>
      <c r="J26" s="404"/>
      <c r="K26" s="404"/>
      <c r="L26" s="404"/>
      <c r="M26" s="404"/>
      <c r="N26" s="404"/>
      <c r="O26" s="404"/>
      <c r="P26" s="404"/>
      <c r="Q26" s="404"/>
      <c r="R26" s="404"/>
      <c r="S26" s="404"/>
      <c r="T26" s="404"/>
      <c r="U26" s="404"/>
      <c r="V26" s="404"/>
      <c r="W26" s="404"/>
      <c r="X26" s="404"/>
      <c r="Y26" s="404"/>
      <c r="Z26" s="405"/>
    </row>
    <row r="27" spans="1:26" ht="8.25" customHeight="1">
      <c r="A27" s="423"/>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row>
    <row r="28" spans="1:26" ht="11.25" customHeight="1">
      <c r="A28" s="62"/>
      <c r="B28" s="62"/>
      <c r="C28" s="62"/>
      <c r="D28" s="62"/>
      <c r="E28" s="196">
        <v>1</v>
      </c>
      <c r="F28" s="62"/>
      <c r="G28" s="429" t="s">
        <v>170</v>
      </c>
      <c r="H28" s="429"/>
      <c r="I28" s="429"/>
      <c r="J28" s="429"/>
      <c r="K28" s="429"/>
      <c r="L28" s="429"/>
      <c r="M28" s="429"/>
      <c r="N28" s="429"/>
      <c r="O28" s="429"/>
      <c r="P28" s="429"/>
      <c r="Q28" s="429"/>
      <c r="R28" s="429"/>
      <c r="S28" s="429"/>
      <c r="T28" s="429"/>
      <c r="U28" s="429"/>
      <c r="V28" s="429"/>
      <c r="W28" s="429"/>
      <c r="X28" s="429"/>
      <c r="Y28" s="429"/>
      <c r="Z28" s="429"/>
    </row>
    <row r="29" spans="1:26" ht="11.25" customHeight="1">
      <c r="A29" s="62"/>
      <c r="B29" s="62"/>
      <c r="C29" s="62"/>
      <c r="D29" s="62"/>
      <c r="E29" s="196"/>
      <c r="F29" s="62"/>
      <c r="G29" s="429"/>
      <c r="H29" s="429"/>
      <c r="I29" s="429"/>
      <c r="J29" s="429"/>
      <c r="K29" s="429"/>
      <c r="L29" s="429"/>
      <c r="M29" s="429"/>
      <c r="N29" s="429"/>
      <c r="O29" s="429"/>
      <c r="P29" s="429"/>
      <c r="Q29" s="429"/>
      <c r="R29" s="429"/>
      <c r="S29" s="429"/>
      <c r="T29" s="429"/>
      <c r="U29" s="429"/>
      <c r="V29" s="429"/>
      <c r="W29" s="429"/>
      <c r="X29" s="429"/>
      <c r="Y29" s="429"/>
      <c r="Z29" s="429"/>
    </row>
    <row r="30" spans="1:26" ht="11.25" customHeight="1">
      <c r="A30" s="62"/>
      <c r="B30" s="62"/>
      <c r="C30" s="62"/>
      <c r="D30" s="62"/>
      <c r="E30" s="196"/>
      <c r="F30" s="62"/>
      <c r="G30" s="429"/>
      <c r="H30" s="429"/>
      <c r="I30" s="429"/>
      <c r="J30" s="429"/>
      <c r="K30" s="429"/>
      <c r="L30" s="429"/>
      <c r="M30" s="429"/>
      <c r="N30" s="429"/>
      <c r="O30" s="429"/>
      <c r="P30" s="429"/>
      <c r="Q30" s="429"/>
      <c r="R30" s="429"/>
      <c r="S30" s="429"/>
      <c r="T30" s="429"/>
      <c r="U30" s="429"/>
      <c r="V30" s="429"/>
      <c r="W30" s="429"/>
      <c r="X30" s="429"/>
      <c r="Y30" s="429"/>
      <c r="Z30" s="429"/>
    </row>
    <row r="31" spans="1:26" ht="3.75" customHeight="1">
      <c r="A31" s="62"/>
      <c r="B31" s="62"/>
      <c r="C31" s="62"/>
      <c r="D31" s="62"/>
      <c r="E31" s="196"/>
      <c r="F31" s="62"/>
      <c r="H31" s="195"/>
      <c r="I31" s="195"/>
      <c r="J31" s="195"/>
      <c r="K31" s="195"/>
      <c r="L31" s="195"/>
      <c r="M31" s="195"/>
      <c r="N31" s="195"/>
      <c r="O31" s="195"/>
      <c r="P31" s="195"/>
      <c r="Q31" s="195"/>
      <c r="R31" s="195"/>
      <c r="S31" s="195"/>
      <c r="T31" s="195"/>
      <c r="U31" s="195"/>
      <c r="V31" s="195"/>
      <c r="W31" s="195"/>
      <c r="X31" s="195"/>
      <c r="Y31" s="195"/>
      <c r="Z31" s="195"/>
    </row>
    <row r="32" spans="1:26" ht="11.25" customHeight="1">
      <c r="A32" s="62" t="s">
        <v>65</v>
      </c>
      <c r="B32" s="62"/>
      <c r="C32" s="62"/>
      <c r="D32" s="62"/>
      <c r="E32" s="196">
        <v>2</v>
      </c>
      <c r="F32" s="62"/>
      <c r="G32" s="429" t="s">
        <v>179</v>
      </c>
      <c r="H32" s="429"/>
      <c r="I32" s="429"/>
      <c r="J32" s="429"/>
      <c r="K32" s="429"/>
      <c r="L32" s="429"/>
      <c r="M32" s="429"/>
      <c r="N32" s="429"/>
      <c r="O32" s="429"/>
      <c r="P32" s="429"/>
      <c r="Q32" s="429"/>
      <c r="R32" s="429"/>
      <c r="S32" s="429"/>
      <c r="T32" s="429"/>
      <c r="U32" s="429"/>
      <c r="V32" s="429"/>
      <c r="W32" s="429"/>
      <c r="X32" s="429"/>
      <c r="Y32" s="429"/>
      <c r="Z32" s="429"/>
    </row>
    <row r="33" spans="1:26" ht="11.25" customHeight="1">
      <c r="A33" s="62"/>
      <c r="B33" s="62"/>
      <c r="C33" s="62"/>
      <c r="D33" s="62"/>
      <c r="E33" s="196"/>
      <c r="F33" s="62"/>
      <c r="G33" s="429"/>
      <c r="H33" s="429"/>
      <c r="I33" s="429"/>
      <c r="J33" s="429"/>
      <c r="K33" s="429"/>
      <c r="L33" s="429"/>
      <c r="M33" s="429"/>
      <c r="N33" s="429"/>
      <c r="O33" s="429"/>
      <c r="P33" s="429"/>
      <c r="Q33" s="429"/>
      <c r="R33" s="429"/>
      <c r="S33" s="429"/>
      <c r="T33" s="429"/>
      <c r="U33" s="429"/>
      <c r="V33" s="429"/>
      <c r="W33" s="429"/>
      <c r="X33" s="429"/>
      <c r="Y33" s="429"/>
      <c r="Z33" s="429"/>
    </row>
    <row r="34" spans="1:26" ht="3.75" customHeight="1">
      <c r="A34" s="62"/>
      <c r="B34" s="62"/>
      <c r="C34" s="62"/>
      <c r="D34" s="62"/>
      <c r="E34" s="196"/>
      <c r="F34" s="62"/>
      <c r="H34" s="195"/>
      <c r="I34" s="195"/>
      <c r="J34" s="195"/>
      <c r="K34" s="195"/>
      <c r="L34" s="195"/>
      <c r="M34" s="195"/>
      <c r="N34" s="195"/>
      <c r="O34" s="195"/>
      <c r="P34" s="195"/>
      <c r="Q34" s="195"/>
      <c r="R34" s="195"/>
      <c r="S34" s="195"/>
      <c r="T34" s="195"/>
      <c r="U34" s="195"/>
      <c r="V34" s="195"/>
      <c r="W34" s="195"/>
      <c r="X34" s="195"/>
      <c r="Y34" s="195"/>
      <c r="Z34" s="195"/>
    </row>
    <row r="35" spans="1:26" ht="11.25" customHeight="1">
      <c r="A35" s="62"/>
      <c r="B35" s="62"/>
      <c r="C35" s="62"/>
      <c r="D35" s="62"/>
      <c r="E35" s="196">
        <v>3</v>
      </c>
      <c r="F35" s="62"/>
      <c r="G35" s="429" t="s">
        <v>171</v>
      </c>
      <c r="H35" s="429"/>
      <c r="I35" s="429"/>
      <c r="J35" s="429"/>
      <c r="K35" s="429"/>
      <c r="L35" s="429"/>
      <c r="M35" s="429"/>
      <c r="N35" s="429"/>
      <c r="O35" s="429"/>
      <c r="P35" s="429"/>
      <c r="Q35" s="429"/>
      <c r="R35" s="429"/>
      <c r="S35" s="429"/>
      <c r="T35" s="429"/>
      <c r="U35" s="429"/>
      <c r="V35" s="429"/>
      <c r="W35" s="429"/>
      <c r="X35" s="429"/>
      <c r="Y35" s="429"/>
      <c r="Z35" s="429"/>
    </row>
    <row r="36" spans="1:26" ht="11.25" customHeight="1">
      <c r="A36" s="62"/>
      <c r="B36" s="62"/>
      <c r="C36" s="62"/>
      <c r="D36" s="62"/>
      <c r="E36" s="196"/>
      <c r="F36" s="62"/>
      <c r="G36" s="429"/>
      <c r="H36" s="429"/>
      <c r="I36" s="429"/>
      <c r="J36" s="429"/>
      <c r="K36" s="429"/>
      <c r="L36" s="429"/>
      <c r="M36" s="429"/>
      <c r="N36" s="429"/>
      <c r="O36" s="429"/>
      <c r="P36" s="429"/>
      <c r="Q36" s="429"/>
      <c r="R36" s="429"/>
      <c r="S36" s="429"/>
      <c r="T36" s="429"/>
      <c r="U36" s="429"/>
      <c r="V36" s="429"/>
      <c r="W36" s="429"/>
      <c r="X36" s="429"/>
      <c r="Y36" s="429"/>
      <c r="Z36" s="429"/>
    </row>
    <row r="37" spans="1:26" ht="11.25" customHeight="1">
      <c r="A37" s="62"/>
      <c r="B37" s="62"/>
      <c r="C37" s="62"/>
      <c r="D37" s="62"/>
      <c r="E37" s="196"/>
      <c r="F37" s="62"/>
      <c r="G37" s="429"/>
      <c r="H37" s="429"/>
      <c r="I37" s="429"/>
      <c r="J37" s="429"/>
      <c r="K37" s="429"/>
      <c r="L37" s="429"/>
      <c r="M37" s="429"/>
      <c r="N37" s="429"/>
      <c r="O37" s="429"/>
      <c r="P37" s="429"/>
      <c r="Q37" s="429"/>
      <c r="R37" s="429"/>
      <c r="S37" s="429"/>
      <c r="T37" s="429"/>
      <c r="U37" s="429"/>
      <c r="V37" s="429"/>
      <c r="W37" s="429"/>
      <c r="X37" s="429"/>
      <c r="Y37" s="429"/>
      <c r="Z37" s="429"/>
    </row>
    <row r="38" spans="1:26" ht="11.25" customHeight="1">
      <c r="A38" s="62"/>
      <c r="B38" s="62"/>
      <c r="C38" s="62"/>
      <c r="D38" s="62"/>
      <c r="E38" s="196"/>
      <c r="F38" s="62"/>
      <c r="G38" s="429"/>
      <c r="H38" s="429"/>
      <c r="I38" s="429"/>
      <c r="J38" s="429"/>
      <c r="K38" s="429"/>
      <c r="L38" s="429"/>
      <c r="M38" s="429"/>
      <c r="N38" s="429"/>
      <c r="O38" s="429"/>
      <c r="P38" s="429"/>
      <c r="Q38" s="429"/>
      <c r="R38" s="429"/>
      <c r="S38" s="429"/>
      <c r="T38" s="429"/>
      <c r="U38" s="429"/>
      <c r="V38" s="429"/>
      <c r="W38" s="429"/>
      <c r="X38" s="429"/>
      <c r="Y38" s="429"/>
      <c r="Z38" s="429"/>
    </row>
    <row r="39" spans="1:26" ht="11.25" customHeight="1">
      <c r="A39" s="62"/>
      <c r="B39" s="62"/>
      <c r="C39" s="62"/>
      <c r="D39" s="62"/>
      <c r="E39" s="196"/>
      <c r="F39" s="62"/>
      <c r="G39" s="429"/>
      <c r="H39" s="429"/>
      <c r="I39" s="429"/>
      <c r="J39" s="429"/>
      <c r="K39" s="429"/>
      <c r="L39" s="429"/>
      <c r="M39" s="429"/>
      <c r="N39" s="429"/>
      <c r="O39" s="429"/>
      <c r="P39" s="429"/>
      <c r="Q39" s="429"/>
      <c r="R39" s="429"/>
      <c r="S39" s="429"/>
      <c r="T39" s="429"/>
      <c r="U39" s="429"/>
      <c r="V39" s="429"/>
      <c r="W39" s="429"/>
      <c r="X39" s="429"/>
      <c r="Y39" s="429"/>
      <c r="Z39" s="429"/>
    </row>
    <row r="40" spans="1:26" ht="3.75" customHeight="1">
      <c r="A40"/>
      <c r="B40"/>
      <c r="C40"/>
      <c r="D40"/>
      <c r="E40" s="196"/>
      <c r="F40"/>
      <c r="H40" s="195"/>
      <c r="I40" s="195"/>
      <c r="J40" s="195"/>
      <c r="K40" s="195"/>
      <c r="L40" s="195"/>
      <c r="M40" s="195"/>
      <c r="N40" s="195"/>
      <c r="O40" s="195"/>
      <c r="P40" s="195"/>
      <c r="Q40" s="195"/>
      <c r="R40" s="195"/>
      <c r="S40" s="195"/>
      <c r="T40" s="195"/>
      <c r="U40" s="195"/>
      <c r="V40" s="195"/>
      <c r="W40" s="195"/>
      <c r="X40" s="195"/>
      <c r="Y40" s="195"/>
      <c r="Z40" s="195"/>
    </row>
    <row r="41" spans="1:26" ht="11.25" customHeight="1">
      <c r="A41"/>
      <c r="B41"/>
      <c r="C41"/>
      <c r="D41"/>
      <c r="E41" s="196">
        <v>4</v>
      </c>
      <c r="F41"/>
      <c r="G41" s="429" t="s">
        <v>162</v>
      </c>
      <c r="H41" s="429"/>
      <c r="I41" s="429"/>
      <c r="J41" s="429"/>
      <c r="K41" s="429"/>
      <c r="L41" s="429"/>
      <c r="M41" s="429"/>
      <c r="N41" s="471">
        <f>U61</f>
        <v>0</v>
      </c>
      <c r="O41" s="472"/>
      <c r="P41" s="472"/>
      <c r="Q41" s="472"/>
      <c r="R41" s="472"/>
      <c r="S41" s="472"/>
      <c r="T41" s="142"/>
      <c r="U41" s="142"/>
      <c r="V41" s="142"/>
      <c r="W41" s="142"/>
      <c r="X41" s="142"/>
      <c r="Y41" s="142"/>
      <c r="Z41"/>
    </row>
    <row r="42" spans="1:26" ht="3.75" customHeight="1">
      <c r="A42"/>
      <c r="B42"/>
      <c r="C42"/>
      <c r="D42"/>
      <c r="E42" s="196"/>
      <c r="F42"/>
      <c r="H42" s="170"/>
      <c r="I42" s="142"/>
      <c r="J42" s="142"/>
      <c r="K42" s="142"/>
      <c r="L42" s="142"/>
      <c r="M42" s="142"/>
      <c r="N42" s="142"/>
      <c r="O42" s="142"/>
      <c r="P42" s="142"/>
      <c r="Q42" s="142"/>
      <c r="R42" s="142"/>
      <c r="S42" s="142"/>
      <c r="T42" s="142"/>
      <c r="U42" s="142"/>
      <c r="V42" s="142"/>
      <c r="W42" s="142"/>
      <c r="X42" s="142"/>
      <c r="Y42" s="142"/>
      <c r="Z42"/>
    </row>
    <row r="43" spans="1:26" ht="11.25" customHeight="1">
      <c r="A43"/>
      <c r="B43"/>
      <c r="C43"/>
      <c r="D43"/>
      <c r="E43" s="196">
        <v>5</v>
      </c>
      <c r="F43"/>
      <c r="G43" s="429" t="s">
        <v>163</v>
      </c>
      <c r="H43" s="429"/>
      <c r="I43" s="429"/>
      <c r="J43" s="429"/>
      <c r="K43" s="429"/>
      <c r="L43" s="429"/>
      <c r="M43" s="429"/>
      <c r="N43" s="429"/>
      <c r="O43" s="483"/>
      <c r="P43" s="199"/>
      <c r="Q43" s="142"/>
      <c r="R43" s="142" t="s">
        <v>165</v>
      </c>
      <c r="S43" s="142"/>
      <c r="T43" s="142"/>
      <c r="U43" s="142"/>
      <c r="V43" s="142"/>
      <c r="W43" s="142"/>
      <c r="X43" s="142"/>
      <c r="Y43" s="142"/>
      <c r="Z43"/>
    </row>
    <row r="44" spans="1:26" ht="11.25" customHeight="1">
      <c r="A44"/>
      <c r="B44"/>
      <c r="C44"/>
      <c r="D44"/>
      <c r="E44" s="196"/>
      <c r="F44"/>
      <c r="H44" s="170"/>
      <c r="I44" s="142"/>
      <c r="J44" s="142"/>
      <c r="K44" s="142"/>
      <c r="L44" s="142"/>
      <c r="M44" s="142"/>
      <c r="N44" s="142"/>
      <c r="O44" s="142"/>
      <c r="P44" s="199"/>
      <c r="Q44" s="142"/>
      <c r="R44" s="142" t="s">
        <v>166</v>
      </c>
      <c r="S44" s="142"/>
      <c r="T44" s="142"/>
      <c r="U44" s="142"/>
      <c r="V44" s="142"/>
      <c r="W44" s="142"/>
      <c r="X44" s="142"/>
      <c r="Y44" s="142"/>
      <c r="Z44"/>
    </row>
    <row r="45" spans="1:26" ht="11.25" customHeight="1">
      <c r="A45"/>
      <c r="B45"/>
      <c r="C45"/>
      <c r="D45"/>
      <c r="E45" s="196"/>
      <c r="F45"/>
      <c r="H45" s="170"/>
      <c r="I45" s="142"/>
      <c r="J45" s="142"/>
      <c r="K45" s="142"/>
      <c r="L45" s="142"/>
      <c r="M45" s="142"/>
      <c r="N45" s="142"/>
      <c r="O45" s="142"/>
      <c r="P45" s="199"/>
      <c r="Q45" s="142"/>
      <c r="R45" s="142" t="s">
        <v>168</v>
      </c>
      <c r="S45" s="142"/>
      <c r="T45" s="142"/>
      <c r="U45" s="142"/>
      <c r="V45" s="142"/>
      <c r="W45" s="142"/>
      <c r="X45" s="142"/>
      <c r="Y45" s="142"/>
      <c r="Z45"/>
    </row>
    <row r="46" spans="1:26" ht="11.25" customHeight="1">
      <c r="A46"/>
      <c r="B46"/>
      <c r="C46"/>
      <c r="D46"/>
      <c r="E46" s="196"/>
      <c r="F46"/>
      <c r="H46" s="170"/>
      <c r="I46" s="142"/>
      <c r="J46" s="142"/>
      <c r="K46" s="142"/>
      <c r="L46" s="142"/>
      <c r="M46" s="142"/>
      <c r="N46" s="142"/>
      <c r="P46" s="199"/>
      <c r="Q46" s="142"/>
      <c r="R46" s="142" t="s">
        <v>167</v>
      </c>
      <c r="S46" s="142"/>
      <c r="T46" s="142"/>
      <c r="U46" s="142"/>
      <c r="V46" s="142"/>
      <c r="W46" s="142"/>
      <c r="X46" s="142"/>
      <c r="Y46" s="142"/>
      <c r="Z46"/>
    </row>
    <row r="47" spans="1:26" ht="11.25" customHeight="1">
      <c r="A47"/>
      <c r="B47"/>
      <c r="C47"/>
      <c r="D47"/>
      <c r="E47" s="196"/>
      <c r="F47"/>
      <c r="H47" s="170"/>
      <c r="I47" s="142"/>
      <c r="J47" s="142"/>
      <c r="K47" s="142"/>
      <c r="L47" s="142"/>
      <c r="M47" s="142"/>
      <c r="N47" s="142"/>
      <c r="O47" s="142"/>
      <c r="P47" s="199"/>
      <c r="Q47" s="142"/>
      <c r="R47" s="142" t="s">
        <v>164</v>
      </c>
      <c r="S47" s="142"/>
      <c r="T47" s="142"/>
      <c r="U47" s="142"/>
      <c r="V47" s="142"/>
      <c r="W47" s="142"/>
      <c r="X47" s="142"/>
      <c r="Y47" s="142"/>
      <c r="Z47"/>
    </row>
    <row r="48" spans="1:26" ht="11.25" customHeight="1">
      <c r="A48"/>
      <c r="B48"/>
      <c r="C48"/>
      <c r="D48"/>
      <c r="E48" s="196"/>
      <c r="F48"/>
      <c r="H48" s="142"/>
      <c r="I48" s="142"/>
      <c r="J48" s="142"/>
      <c r="K48" s="142"/>
      <c r="L48" s="142"/>
      <c r="M48" s="142"/>
      <c r="N48" s="142"/>
      <c r="O48" s="142"/>
      <c r="P48" s="199"/>
      <c r="Q48" s="142"/>
      <c r="R48" s="142" t="s">
        <v>169</v>
      </c>
      <c r="S48" s="142"/>
      <c r="T48" s="453"/>
      <c r="U48" s="453"/>
      <c r="V48" s="453"/>
      <c r="W48" s="453"/>
      <c r="X48" s="453"/>
      <c r="Y48" s="453"/>
      <c r="Z48"/>
    </row>
    <row r="49" spans="1:26" ht="3.75" customHeight="1">
      <c r="A49"/>
      <c r="B49"/>
      <c r="C49"/>
      <c r="D49"/>
      <c r="E49" s="196"/>
      <c r="F49"/>
      <c r="H49" s="142"/>
      <c r="I49" s="142"/>
      <c r="J49" s="142"/>
      <c r="K49" s="142"/>
      <c r="L49" s="142"/>
      <c r="M49" s="142"/>
      <c r="N49" s="142"/>
      <c r="O49" s="142"/>
      <c r="P49" s="142"/>
      <c r="Q49" s="142"/>
      <c r="R49" s="170"/>
      <c r="S49" s="142"/>
      <c r="T49" s="142"/>
      <c r="U49" s="142"/>
      <c r="V49" s="142"/>
      <c r="W49" s="142"/>
      <c r="X49" s="142"/>
      <c r="Y49" s="142"/>
      <c r="Z49"/>
    </row>
    <row r="50" spans="1:26" ht="11.25" customHeight="1">
      <c r="A50"/>
      <c r="B50"/>
      <c r="C50"/>
      <c r="D50"/>
      <c r="E50" s="196">
        <v>6</v>
      </c>
      <c r="F50"/>
      <c r="G50" s="429" t="s">
        <v>173</v>
      </c>
      <c r="H50" s="429"/>
      <c r="I50" s="429"/>
      <c r="J50" s="429"/>
      <c r="K50" s="429"/>
      <c r="L50" s="429"/>
      <c r="M50" s="429"/>
      <c r="N50" s="429"/>
      <c r="O50" s="429"/>
      <c r="P50" s="429"/>
      <c r="Q50" s="429"/>
      <c r="R50" s="429"/>
      <c r="S50" s="429"/>
      <c r="T50" s="429"/>
      <c r="U50" s="429"/>
      <c r="V50" s="429"/>
      <c r="W50" s="429"/>
      <c r="X50" s="429"/>
      <c r="Y50" s="429"/>
      <c r="Z50" s="429"/>
    </row>
    <row r="51" spans="1:26" ht="11.25" customHeight="1">
      <c r="A51"/>
      <c r="B51"/>
      <c r="C51"/>
      <c r="D51"/>
      <c r="E51" s="196"/>
      <c r="F51"/>
      <c r="G51" s="429"/>
      <c r="H51" s="429"/>
      <c r="I51" s="429"/>
      <c r="J51" s="429"/>
      <c r="K51" s="429"/>
      <c r="L51" s="429"/>
      <c r="M51" s="429"/>
      <c r="N51" s="429"/>
      <c r="O51" s="429"/>
      <c r="P51" s="429"/>
      <c r="Q51" s="429"/>
      <c r="R51" s="429"/>
      <c r="S51" s="429"/>
      <c r="T51" s="429"/>
      <c r="U51" s="429"/>
      <c r="V51" s="429"/>
      <c r="W51" s="429"/>
      <c r="X51" s="429"/>
      <c r="Y51" s="429"/>
      <c r="Z51" s="429"/>
    </row>
    <row r="52" spans="1:26" ht="11.25" customHeight="1">
      <c r="A52"/>
      <c r="B52"/>
      <c r="C52"/>
      <c r="D52"/>
      <c r="E52" s="196"/>
      <c r="F52"/>
      <c r="G52" s="429" t="s">
        <v>175</v>
      </c>
      <c r="H52" s="429"/>
      <c r="I52" s="429"/>
      <c r="J52" s="429"/>
      <c r="K52" s="429"/>
      <c r="L52" s="429"/>
      <c r="M52" s="429"/>
      <c r="N52" s="429"/>
      <c r="O52" s="429"/>
      <c r="P52" s="429"/>
      <c r="Q52" s="429"/>
      <c r="R52" s="429"/>
      <c r="S52" s="429"/>
      <c r="T52" s="429"/>
      <c r="U52" s="429"/>
      <c r="V52" s="429"/>
      <c r="W52" s="429"/>
      <c r="X52" s="429"/>
      <c r="Y52" s="429"/>
      <c r="Z52" s="429"/>
    </row>
    <row r="53" spans="1:26" ht="11.25" customHeight="1">
      <c r="A53"/>
      <c r="B53"/>
      <c r="C53"/>
      <c r="D53"/>
      <c r="E53" s="196"/>
      <c r="F53"/>
      <c r="G53" s="429"/>
      <c r="H53" s="429"/>
      <c r="I53" s="429"/>
      <c r="J53" s="429"/>
      <c r="K53" s="429"/>
      <c r="L53" s="429"/>
      <c r="M53" s="429"/>
      <c r="N53" s="429"/>
      <c r="O53" s="429"/>
      <c r="P53" s="429"/>
      <c r="Q53" s="429"/>
      <c r="R53" s="429"/>
      <c r="S53" s="429"/>
      <c r="T53" s="429"/>
      <c r="U53" s="429"/>
      <c r="V53" s="429"/>
      <c r="W53" s="429"/>
      <c r="X53" s="429"/>
      <c r="Y53" s="429"/>
      <c r="Z53" s="429"/>
    </row>
    <row r="54" spans="1:26" ht="3.75" customHeight="1">
      <c r="A54"/>
      <c r="B54"/>
      <c r="C54"/>
      <c r="D54"/>
      <c r="E54" s="196"/>
      <c r="F54"/>
      <c r="H54" s="142"/>
      <c r="I54" s="142"/>
      <c r="J54" s="142"/>
      <c r="K54" s="142"/>
      <c r="L54" s="142"/>
      <c r="M54" s="142"/>
      <c r="N54" s="142"/>
      <c r="O54" s="142"/>
      <c r="P54" s="142"/>
      <c r="Q54" s="142"/>
      <c r="R54" s="170"/>
      <c r="S54" s="142"/>
      <c r="T54" s="142"/>
      <c r="U54" s="142"/>
      <c r="V54" s="142"/>
      <c r="W54" s="142"/>
      <c r="X54" s="142"/>
      <c r="Y54" s="142"/>
      <c r="Z54"/>
    </row>
    <row r="55" spans="1:26" ht="11.25" customHeight="1">
      <c r="A55"/>
      <c r="B55"/>
      <c r="C55"/>
      <c r="D55"/>
      <c r="E55" s="196">
        <v>7</v>
      </c>
      <c r="F55"/>
      <c r="G55" s="429" t="s">
        <v>176</v>
      </c>
      <c r="H55" s="429"/>
      <c r="I55" s="429"/>
      <c r="J55" s="429"/>
      <c r="K55" s="429"/>
      <c r="L55" s="429"/>
      <c r="M55" s="429"/>
      <c r="N55" s="429"/>
      <c r="O55" s="429"/>
      <c r="P55" s="429"/>
      <c r="Q55" s="429"/>
      <c r="R55" s="429"/>
      <c r="S55" s="429"/>
      <c r="T55" s="429"/>
      <c r="U55" s="429"/>
      <c r="V55" s="429"/>
      <c r="W55" s="429"/>
      <c r="X55" s="429"/>
      <c r="Y55" s="429"/>
      <c r="Z55" s="429"/>
    </row>
    <row r="56" spans="1:26" ht="11.25" customHeight="1">
      <c r="A56"/>
      <c r="B56"/>
      <c r="C56"/>
      <c r="D56"/>
      <c r="E56" s="197"/>
      <c r="F56"/>
      <c r="G56" s="429"/>
      <c r="H56" s="429"/>
      <c r="I56" s="429"/>
      <c r="J56" s="429"/>
      <c r="K56" s="429"/>
      <c r="L56" s="429"/>
      <c r="M56" s="429"/>
      <c r="N56" s="429"/>
      <c r="O56" s="429"/>
      <c r="P56" s="429"/>
      <c r="Q56" s="429"/>
      <c r="R56" s="429"/>
      <c r="S56" s="429"/>
      <c r="T56" s="429"/>
      <c r="U56" s="429"/>
      <c r="V56" s="429"/>
      <c r="W56" s="429"/>
      <c r="X56" s="429"/>
      <c r="Y56" s="429"/>
      <c r="Z56" s="429"/>
    </row>
    <row r="57" spans="1:26" ht="6" customHeight="1">
      <c r="A57"/>
      <c r="B57"/>
      <c r="C57"/>
      <c r="D57"/>
      <c r="E57" s="198"/>
      <c r="F57"/>
      <c r="H57" s="62"/>
      <c r="I57" s="62"/>
      <c r="J57" s="62"/>
      <c r="K57" s="62"/>
      <c r="L57" s="62"/>
      <c r="M57" s="62"/>
      <c r="N57" s="62"/>
      <c r="O57" s="62"/>
      <c r="P57" s="62"/>
      <c r="Q57" s="62"/>
      <c r="R57" s="62"/>
      <c r="S57" s="62"/>
      <c r="T57" s="62"/>
      <c r="U57" s="62"/>
      <c r="V57" s="62"/>
      <c r="W57" s="62"/>
      <c r="X57" s="62"/>
      <c r="Y57" s="62"/>
      <c r="Z57"/>
    </row>
    <row r="58" spans="1:28" ht="12.75">
      <c r="A58" s="406" t="s">
        <v>70</v>
      </c>
      <c r="B58" s="406"/>
      <c r="C58" s="406"/>
      <c r="D58" s="406"/>
      <c r="E58" s="407"/>
      <c r="F58" s="39"/>
      <c r="G58" s="473" t="s">
        <v>38</v>
      </c>
      <c r="H58" s="473"/>
      <c r="I58" s="473"/>
      <c r="J58" s="473"/>
      <c r="K58" s="473"/>
      <c r="L58" s="473"/>
      <c r="M58" s="473"/>
      <c r="N58" s="473"/>
      <c r="O58" s="473"/>
      <c r="P58" s="473"/>
      <c r="Q58" s="473"/>
      <c r="R58" s="473"/>
      <c r="S58" s="474"/>
      <c r="T58" s="39"/>
      <c r="U58" s="473" t="s">
        <v>39</v>
      </c>
      <c r="V58" s="473"/>
      <c r="W58" s="473"/>
      <c r="X58" s="473"/>
      <c r="Y58" s="473"/>
      <c r="Z58" s="40"/>
      <c r="AA58" s="170"/>
      <c r="AB58" s="170"/>
    </row>
    <row r="59" spans="1:28" ht="18.75" customHeight="1">
      <c r="A59" s="408"/>
      <c r="B59" s="408"/>
      <c r="C59" s="408"/>
      <c r="D59" s="408"/>
      <c r="E59" s="409"/>
      <c r="F59" s="49"/>
      <c r="G59" s="412"/>
      <c r="H59" s="412"/>
      <c r="I59" s="412"/>
      <c r="J59" s="412"/>
      <c r="K59" s="412"/>
      <c r="L59" s="412"/>
      <c r="M59" s="412"/>
      <c r="N59" s="412"/>
      <c r="O59" s="412"/>
      <c r="P59" s="412"/>
      <c r="Q59" s="412"/>
      <c r="R59" s="412"/>
      <c r="S59" s="413"/>
      <c r="T59" s="35"/>
      <c r="U59" s="412"/>
      <c r="V59" s="412"/>
      <c r="W59" s="412"/>
      <c r="X59" s="412"/>
      <c r="Y59" s="412"/>
      <c r="Z59" s="413"/>
      <c r="AA59" s="170"/>
      <c r="AB59" s="170"/>
    </row>
    <row r="60" spans="1:28" ht="12.75">
      <c r="A60" s="417"/>
      <c r="B60" s="417"/>
      <c r="C60" s="417"/>
      <c r="D60" s="417"/>
      <c r="E60" s="418"/>
      <c r="F60" s="51"/>
      <c r="G60" s="477" t="s">
        <v>37</v>
      </c>
      <c r="H60" s="477"/>
      <c r="I60" s="477"/>
      <c r="J60" s="477"/>
      <c r="K60" s="477"/>
      <c r="L60" s="477"/>
      <c r="M60" s="477"/>
      <c r="N60" s="477"/>
      <c r="O60" s="477"/>
      <c r="P60" s="477"/>
      <c r="Q60" s="477"/>
      <c r="R60" s="477"/>
      <c r="S60" s="480"/>
      <c r="T60" s="36"/>
      <c r="U60" s="477" t="s">
        <v>64</v>
      </c>
      <c r="V60" s="477"/>
      <c r="W60" s="477"/>
      <c r="X60" s="477"/>
      <c r="Y60" s="477"/>
      <c r="Z60" s="52"/>
      <c r="AA60" s="170"/>
      <c r="AB60" s="170"/>
    </row>
    <row r="61" spans="1:28" ht="11.25" customHeight="1">
      <c r="A61" s="408"/>
      <c r="B61" s="408"/>
      <c r="C61" s="408"/>
      <c r="D61" s="408"/>
      <c r="E61" s="409"/>
      <c r="F61" s="51"/>
      <c r="G61" s="419"/>
      <c r="H61" s="419"/>
      <c r="I61" s="419"/>
      <c r="J61" s="419"/>
      <c r="K61" s="419"/>
      <c r="L61" s="419"/>
      <c r="M61" s="419"/>
      <c r="N61" s="419"/>
      <c r="O61" s="419"/>
      <c r="P61" s="419"/>
      <c r="Q61" s="419"/>
      <c r="R61" s="419"/>
      <c r="S61" s="420"/>
      <c r="T61" s="37"/>
      <c r="U61" s="426"/>
      <c r="V61" s="426"/>
      <c r="W61" s="426"/>
      <c r="X61" s="426"/>
      <c r="Y61" s="426"/>
      <c r="Z61" s="478"/>
      <c r="AA61" s="170"/>
      <c r="AB61" s="170"/>
    </row>
    <row r="62" spans="1:28" ht="11.25" customHeight="1">
      <c r="A62" s="417"/>
      <c r="B62" s="417"/>
      <c r="C62" s="417"/>
      <c r="D62" s="417"/>
      <c r="E62" s="418"/>
      <c r="F62" s="51"/>
      <c r="G62" s="419"/>
      <c r="H62" s="419"/>
      <c r="I62" s="419"/>
      <c r="J62" s="419"/>
      <c r="K62" s="419"/>
      <c r="L62" s="419"/>
      <c r="M62" s="419"/>
      <c r="N62" s="419"/>
      <c r="O62" s="419"/>
      <c r="P62" s="419"/>
      <c r="Q62" s="419"/>
      <c r="R62" s="419"/>
      <c r="S62" s="420"/>
      <c r="T62" s="37"/>
      <c r="U62" s="426"/>
      <c r="V62" s="426"/>
      <c r="W62" s="426"/>
      <c r="X62" s="426"/>
      <c r="Y62" s="426"/>
      <c r="Z62" s="478"/>
      <c r="AA62" s="170"/>
      <c r="AB62" s="170"/>
    </row>
    <row r="63" spans="1:28" ht="11.25" customHeight="1">
      <c r="A63" s="408"/>
      <c r="B63" s="408"/>
      <c r="C63" s="408"/>
      <c r="D63" s="408"/>
      <c r="E63" s="409"/>
      <c r="F63" s="53"/>
      <c r="G63" s="421"/>
      <c r="H63" s="421"/>
      <c r="I63" s="421"/>
      <c r="J63" s="421"/>
      <c r="K63" s="421"/>
      <c r="L63" s="421"/>
      <c r="M63" s="421"/>
      <c r="N63" s="421"/>
      <c r="O63" s="421"/>
      <c r="P63" s="421"/>
      <c r="Q63" s="421"/>
      <c r="R63" s="421"/>
      <c r="S63" s="422"/>
      <c r="T63" s="49"/>
      <c r="U63" s="427"/>
      <c r="V63" s="427"/>
      <c r="W63" s="427"/>
      <c r="X63" s="427"/>
      <c r="Y63" s="427"/>
      <c r="Z63" s="479"/>
      <c r="AA63" s="170"/>
      <c r="AB63" s="170"/>
    </row>
    <row r="64" spans="7:28" ht="12.75">
      <c r="G64" s="57"/>
      <c r="H64" s="57"/>
      <c r="I64" s="57"/>
      <c r="J64" s="57"/>
      <c r="K64" s="57"/>
      <c r="L64" s="57"/>
      <c r="M64" s="57"/>
      <c r="N64" s="57"/>
      <c r="O64" s="57"/>
      <c r="P64" s="57"/>
      <c r="Q64" s="57"/>
      <c r="R64" s="57"/>
      <c r="S64" s="57"/>
      <c r="T64" s="57"/>
      <c r="U64" s="57"/>
      <c r="V64" s="57"/>
      <c r="W64" s="57"/>
      <c r="X64" s="57"/>
      <c r="Y64" s="57"/>
      <c r="Z64" s="142"/>
      <c r="AA64" s="170"/>
      <c r="AB64" s="170"/>
    </row>
  </sheetData>
  <sheetProtection password="CA11" sheet="1" objects="1" scenarios="1"/>
  <mergeCells count="81">
    <mergeCell ref="H18:J18"/>
    <mergeCell ref="H19:J19"/>
    <mergeCell ref="S18:U18"/>
    <mergeCell ref="V18:Y18"/>
    <mergeCell ref="L18:R18"/>
    <mergeCell ref="N19:O19"/>
    <mergeCell ref="G50:Z51"/>
    <mergeCell ref="G52:Z53"/>
    <mergeCell ref="G41:M41"/>
    <mergeCell ref="G43:O43"/>
    <mergeCell ref="A63:E63"/>
    <mergeCell ref="A12:E12"/>
    <mergeCell ref="A11:E11"/>
    <mergeCell ref="A13:E13"/>
    <mergeCell ref="A19:E19"/>
    <mergeCell ref="A18:E18"/>
    <mergeCell ref="A15:E17"/>
    <mergeCell ref="A26:E26"/>
    <mergeCell ref="A22:E22"/>
    <mergeCell ref="E8:N8"/>
    <mergeCell ref="U60:Y60"/>
    <mergeCell ref="U61:Z63"/>
    <mergeCell ref="A58:E58"/>
    <mergeCell ref="A59:E59"/>
    <mergeCell ref="A60:E60"/>
    <mergeCell ref="A61:E61"/>
    <mergeCell ref="A62:E62"/>
    <mergeCell ref="G61:S63"/>
    <mergeCell ref="G60:S60"/>
    <mergeCell ref="R7:Y7"/>
    <mergeCell ref="B6:N7"/>
    <mergeCell ref="G12:Y12"/>
    <mergeCell ref="S11:X11"/>
    <mergeCell ref="K11:P11"/>
    <mergeCell ref="G11:J11"/>
    <mergeCell ref="R9:Y9"/>
    <mergeCell ref="B9:N9"/>
    <mergeCell ref="R8:Y8"/>
    <mergeCell ref="B8:C8"/>
    <mergeCell ref="A3:Y3"/>
    <mergeCell ref="A5:Q5"/>
    <mergeCell ref="V1:X1"/>
    <mergeCell ref="R6:Y6"/>
    <mergeCell ref="A4:Y4"/>
    <mergeCell ref="R5:Y5"/>
    <mergeCell ref="H17:J17"/>
    <mergeCell ref="G13:Y13"/>
    <mergeCell ref="L16:Y16"/>
    <mergeCell ref="A14:Z14"/>
    <mergeCell ref="L17:M17"/>
    <mergeCell ref="N17:P17"/>
    <mergeCell ref="G15:Y15"/>
    <mergeCell ref="H16:J16"/>
    <mergeCell ref="H20:J20"/>
    <mergeCell ref="A20:E20"/>
    <mergeCell ref="G59:S59"/>
    <mergeCell ref="U58:Y58"/>
    <mergeCell ref="U59:Z59"/>
    <mergeCell ref="A27:Z27"/>
    <mergeCell ref="T48:Y48"/>
    <mergeCell ref="G55:Z56"/>
    <mergeCell ref="G58:S58"/>
    <mergeCell ref="G32:Z33"/>
    <mergeCell ref="G35:Z39"/>
    <mergeCell ref="N41:S41"/>
    <mergeCell ref="A10:Z10"/>
    <mergeCell ref="A24:E24"/>
    <mergeCell ref="A25:E25"/>
    <mergeCell ref="H24:J24"/>
    <mergeCell ref="H25:J25"/>
    <mergeCell ref="L25:Y25"/>
    <mergeCell ref="H23:J23"/>
    <mergeCell ref="L22:O22"/>
    <mergeCell ref="G28:Z30"/>
    <mergeCell ref="G26:Z26"/>
    <mergeCell ref="H22:J22"/>
    <mergeCell ref="N24:Y24"/>
    <mergeCell ref="L23:Y23"/>
    <mergeCell ref="R22:Y22"/>
    <mergeCell ref="P22:Q22"/>
    <mergeCell ref="L24:M24"/>
  </mergeCells>
  <printOptions/>
  <pageMargins left="0.511811023622047" right="0.511811023622047" top="0.5" bottom="0.5" header="0.511811023622047" footer="0.511811023622047"/>
  <pageSetup fitToHeight="1" fitToWidth="1" horizontalDpi="600" verticalDpi="600" orientation="portrait" scale="99" r:id="rId3"/>
  <legacyDrawing r:id="rId2"/>
</worksheet>
</file>

<file path=xl/worksheets/sheet6.xml><?xml version="1.0" encoding="utf-8"?>
<worksheet xmlns="http://schemas.openxmlformats.org/spreadsheetml/2006/main" xmlns:r="http://schemas.openxmlformats.org/officeDocument/2006/relationships">
  <dimension ref="A1:AB53"/>
  <sheetViews>
    <sheetView showGridLines="0" showRowColHeaders="0" zoomScalePageLayoutView="0" workbookViewId="0" topLeftCell="A1">
      <selection activeCell="T22" sqref="T22:V22"/>
    </sheetView>
  </sheetViews>
  <sheetFormatPr defaultColWidth="8.88671875" defaultRowHeight="15"/>
  <cols>
    <col min="1" max="1" width="2.10546875" style="0" customWidth="1"/>
    <col min="2" max="2" width="0.671875" style="0" customWidth="1"/>
    <col min="3" max="3" width="4.5546875" style="0" customWidth="1"/>
    <col min="4" max="4" width="1.2265625" style="0" customWidth="1"/>
    <col min="5" max="5" width="2.10546875" style="0" customWidth="1"/>
    <col min="6" max="6" width="0.78125" style="0" customWidth="1"/>
    <col min="7" max="7" width="1.5625" style="0" customWidth="1"/>
    <col min="8" max="8" width="2.10546875" style="0" customWidth="1"/>
    <col min="9" max="9" width="2.3359375" style="0" customWidth="1"/>
    <col min="10" max="10" width="3.5546875" style="0" customWidth="1"/>
    <col min="11" max="11" width="1.1171875" style="0" customWidth="1"/>
    <col min="12" max="12" width="1.4375" style="0" customWidth="1"/>
    <col min="13" max="13" width="4.3359375" style="0" customWidth="1"/>
    <col min="14" max="14" width="3.6640625" style="0" customWidth="1"/>
    <col min="15" max="15" width="4.4453125" style="0" customWidth="1"/>
    <col min="16" max="16" width="2.6640625" style="0" customWidth="1"/>
    <col min="17" max="17" width="1.2265625" style="0" customWidth="1"/>
    <col min="18" max="18" width="2.6640625" style="0" customWidth="1"/>
    <col min="19" max="19" width="2.88671875" style="0" customWidth="1"/>
    <col min="20" max="20" width="4.21484375" style="0" customWidth="1"/>
    <col min="21" max="21" width="0.78125" style="0" customWidth="1"/>
    <col min="22" max="22" width="6.3359375" style="0" customWidth="1"/>
    <col min="23" max="23" width="5.10546875" style="0" customWidth="1"/>
    <col min="24" max="24" width="2.4453125" style="0" customWidth="1"/>
    <col min="25" max="25" width="4.21484375" style="0" customWidth="1"/>
    <col min="26" max="26" width="4.10546875" style="0" customWidth="1"/>
    <col min="27" max="27" width="4.77734375" style="0" customWidth="1"/>
    <col min="28" max="28" width="1.2265625" style="0" customWidth="1"/>
  </cols>
  <sheetData>
    <row r="1" spans="23:27" ht="15.75">
      <c r="W1" s="447" t="s">
        <v>160</v>
      </c>
      <c r="X1" s="447"/>
      <c r="Y1" s="447"/>
      <c r="Z1" s="527">
        <f>'Rent Adj'!Y1</f>
        <v>0</v>
      </c>
      <c r="AA1" s="527"/>
    </row>
    <row r="4" spans="1:28" ht="18">
      <c r="A4" s="530"/>
      <c r="B4" s="530"/>
      <c r="C4" s="530"/>
      <c r="D4" s="530"/>
      <c r="E4" s="530"/>
      <c r="F4" s="530"/>
      <c r="G4" s="530"/>
      <c r="H4" s="530"/>
      <c r="I4" s="530"/>
      <c r="J4" s="530"/>
      <c r="K4" s="530"/>
      <c r="L4" s="530"/>
      <c r="M4" s="530"/>
      <c r="N4" s="530"/>
      <c r="O4" s="530"/>
      <c r="P4" s="530"/>
      <c r="Q4" s="530"/>
      <c r="R4" s="530"/>
      <c r="S4" s="529" t="s">
        <v>109</v>
      </c>
      <c r="T4" s="529"/>
      <c r="U4" s="529"/>
      <c r="V4" s="529"/>
      <c r="W4" s="529"/>
      <c r="X4" s="529"/>
      <c r="Y4" s="529"/>
      <c r="Z4" s="529"/>
      <c r="AA4" s="529"/>
      <c r="AB4" s="529"/>
    </row>
    <row r="5" spans="1:28" ht="14.25" customHeight="1">
      <c r="A5" s="515"/>
      <c r="B5" s="515"/>
      <c r="C5" s="515"/>
      <c r="D5" s="515"/>
      <c r="E5" s="515"/>
      <c r="F5" s="515"/>
      <c r="G5" s="515"/>
      <c r="H5" s="515"/>
      <c r="I5" s="515"/>
      <c r="J5" s="515"/>
      <c r="K5" s="515"/>
      <c r="L5" s="515"/>
      <c r="M5" s="515"/>
      <c r="N5" s="515"/>
      <c r="O5" s="515"/>
      <c r="P5" s="515"/>
      <c r="Q5" s="515"/>
      <c r="R5" s="515"/>
      <c r="S5" s="515"/>
      <c r="T5" s="515"/>
      <c r="U5" s="528" t="s">
        <v>150</v>
      </c>
      <c r="V5" s="528"/>
      <c r="W5" s="528"/>
      <c r="X5" s="528"/>
      <c r="Y5" s="528"/>
      <c r="Z5" s="528"/>
      <c r="AA5" s="528"/>
      <c r="AB5" s="528"/>
    </row>
    <row r="6" spans="1:28" ht="14.25" customHeight="1">
      <c r="A6" s="507"/>
      <c r="B6" s="50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row>
    <row r="7" spans="1:28" ht="15.75" customHeight="1">
      <c r="A7" s="511" t="s">
        <v>151</v>
      </c>
      <c r="B7" s="512"/>
      <c r="C7" s="512"/>
      <c r="D7" s="512"/>
      <c r="E7" s="512"/>
      <c r="F7" s="512"/>
      <c r="G7" s="512"/>
      <c r="H7" s="512"/>
      <c r="I7" s="512"/>
      <c r="J7" s="512"/>
      <c r="K7" s="512"/>
      <c r="L7" s="512"/>
      <c r="M7" s="512"/>
      <c r="N7" s="512"/>
      <c r="O7" s="512"/>
      <c r="P7" s="513"/>
      <c r="Q7" s="128"/>
      <c r="R7" s="512" t="s">
        <v>152</v>
      </c>
      <c r="S7" s="512"/>
      <c r="T7" s="512"/>
      <c r="U7" s="512"/>
      <c r="V7" s="512"/>
      <c r="W7" s="512"/>
      <c r="X7" s="512"/>
      <c r="Y7" s="512"/>
      <c r="Z7" s="512"/>
      <c r="AA7" s="512"/>
      <c r="AB7" s="129"/>
    </row>
    <row r="8" spans="1:28" ht="12.75" customHeight="1">
      <c r="A8" s="130"/>
      <c r="B8" s="475">
        <f>'Rent Adj'!B6</f>
        <v>0</v>
      </c>
      <c r="C8" s="475"/>
      <c r="D8" s="475"/>
      <c r="E8" s="475"/>
      <c r="F8" s="475"/>
      <c r="G8" s="475"/>
      <c r="H8" s="475"/>
      <c r="I8" s="475"/>
      <c r="J8" s="475"/>
      <c r="K8" s="475"/>
      <c r="L8" s="475"/>
      <c r="M8" s="475"/>
      <c r="N8" s="475"/>
      <c r="O8" s="475"/>
      <c r="P8" s="486"/>
      <c r="Q8" s="130"/>
      <c r="R8" s="466" t="s">
        <v>46</v>
      </c>
      <c r="S8" s="466"/>
      <c r="T8" s="466"/>
      <c r="U8" s="466"/>
      <c r="V8" s="466"/>
      <c r="W8" s="466"/>
      <c r="X8" s="466"/>
      <c r="Y8" s="466"/>
      <c r="Z8" s="466"/>
      <c r="AA8" s="466"/>
      <c r="AB8" s="131"/>
    </row>
    <row r="9" spans="1:28" ht="13.5" customHeight="1">
      <c r="A9" s="132"/>
      <c r="B9" s="475"/>
      <c r="C9" s="475"/>
      <c r="D9" s="475"/>
      <c r="E9" s="475"/>
      <c r="F9" s="475"/>
      <c r="G9" s="475"/>
      <c r="H9" s="475"/>
      <c r="I9" s="475"/>
      <c r="J9" s="475"/>
      <c r="K9" s="475"/>
      <c r="L9" s="475"/>
      <c r="M9" s="475"/>
      <c r="N9" s="475"/>
      <c r="O9" s="475"/>
      <c r="P9" s="486"/>
      <c r="Q9" s="130"/>
      <c r="R9" s="510">
        <f>'Rent Adj'!R7:Y7</f>
        <v>0</v>
      </c>
      <c r="S9" s="510"/>
      <c r="T9" s="510"/>
      <c r="U9" s="510"/>
      <c r="V9" s="510"/>
      <c r="W9" s="510"/>
      <c r="X9" s="510"/>
      <c r="Y9" s="510"/>
      <c r="Z9" s="510"/>
      <c r="AA9" s="510"/>
      <c r="AB9" s="131"/>
    </row>
    <row r="10" spans="1:28" ht="13.5" customHeight="1">
      <c r="A10" s="132"/>
      <c r="B10" s="485">
        <f>'Rent Adj'!B8</f>
        <v>0</v>
      </c>
      <c r="C10" s="485"/>
      <c r="D10" s="208" t="s">
        <v>41</v>
      </c>
      <c r="E10" s="487">
        <f>'Rent Adj'!E8</f>
        <v>0</v>
      </c>
      <c r="F10" s="487"/>
      <c r="G10" s="487"/>
      <c r="H10" s="487"/>
      <c r="I10" s="487"/>
      <c r="J10" s="487"/>
      <c r="K10" s="487"/>
      <c r="L10" s="487"/>
      <c r="M10" s="487"/>
      <c r="N10" s="487"/>
      <c r="O10" s="487"/>
      <c r="P10" s="488"/>
      <c r="Q10" s="185"/>
      <c r="R10" s="510">
        <f>'Rent Adj'!R8:Y8</f>
        <v>0</v>
      </c>
      <c r="S10" s="510"/>
      <c r="T10" s="510"/>
      <c r="U10" s="510"/>
      <c r="V10" s="510"/>
      <c r="W10" s="510"/>
      <c r="X10" s="510"/>
      <c r="Y10" s="510"/>
      <c r="Z10" s="510"/>
      <c r="AA10" s="510"/>
      <c r="AB10" s="131"/>
    </row>
    <row r="11" spans="1:28" ht="15" customHeight="1">
      <c r="A11" s="133"/>
      <c r="B11" s="503">
        <f>'Rent Adj'!B9:N9</f>
        <v>0</v>
      </c>
      <c r="C11" s="504"/>
      <c r="D11" s="504"/>
      <c r="E11" s="504"/>
      <c r="F11" s="504"/>
      <c r="G11" s="504"/>
      <c r="H11" s="504"/>
      <c r="I11" s="504"/>
      <c r="J11" s="504"/>
      <c r="K11" s="504"/>
      <c r="L11" s="504"/>
      <c r="M11" s="504"/>
      <c r="N11" s="504"/>
      <c r="O11" s="504"/>
      <c r="P11" s="505"/>
      <c r="Q11" s="134"/>
      <c r="R11" s="412"/>
      <c r="S11" s="412"/>
      <c r="T11" s="412"/>
      <c r="U11" s="412"/>
      <c r="V11" s="412"/>
      <c r="W11" s="412"/>
      <c r="X11" s="412"/>
      <c r="Y11" s="412"/>
      <c r="Z11" s="412"/>
      <c r="AA11" s="412"/>
      <c r="AB11" s="135"/>
    </row>
    <row r="12" spans="1:28" ht="6.75" customHeight="1" thickBot="1">
      <c r="A12" s="508"/>
      <c r="B12" s="508"/>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row>
    <row r="13" spans="1:28" s="29" customFormat="1" ht="18" customHeight="1">
      <c r="A13" s="406" t="s">
        <v>33</v>
      </c>
      <c r="B13" s="406"/>
      <c r="C13" s="406"/>
      <c r="D13" s="406"/>
      <c r="E13" s="482"/>
      <c r="F13" s="136"/>
      <c r="G13" s="441" t="s">
        <v>40</v>
      </c>
      <c r="H13" s="441"/>
      <c r="I13" s="441"/>
      <c r="J13" s="441"/>
      <c r="K13" s="449">
        <f>'Rent Adj'!K11:P11</f>
        <v>0</v>
      </c>
      <c r="L13" s="449"/>
      <c r="M13" s="449"/>
      <c r="N13" s="449"/>
      <c r="O13" s="449"/>
      <c r="P13" s="449"/>
      <c r="Q13" s="137" t="s">
        <v>66</v>
      </c>
      <c r="R13" s="501">
        <f>'Rent Adj'!R11</f>
        <v>0</v>
      </c>
      <c r="S13" s="501"/>
      <c r="T13" s="441" t="s">
        <v>110</v>
      </c>
      <c r="U13" s="441"/>
      <c r="V13" s="441"/>
      <c r="W13" s="441"/>
      <c r="X13" s="441"/>
      <c r="Y13" s="502">
        <f>'Rent Adj'!Y11</f>
        <v>914</v>
      </c>
      <c r="Z13" s="502"/>
      <c r="AA13" s="502"/>
      <c r="AB13" s="138"/>
    </row>
    <row r="14" spans="1:28" s="29" customFormat="1" ht="10.5" customHeight="1">
      <c r="A14" s="489" t="s">
        <v>111</v>
      </c>
      <c r="B14" s="489"/>
      <c r="C14" s="489"/>
      <c r="D14" s="489"/>
      <c r="E14" s="490"/>
      <c r="F14" s="139"/>
      <c r="G14" s="408" t="s">
        <v>112</v>
      </c>
      <c r="H14" s="408"/>
      <c r="I14" s="493" t="s">
        <v>113</v>
      </c>
      <c r="J14" s="493"/>
      <c r="K14" s="493"/>
      <c r="L14" s="493"/>
      <c r="M14" s="493"/>
      <c r="N14" s="140"/>
      <c r="O14" s="140"/>
      <c r="P14" s="141"/>
      <c r="Q14" s="62"/>
      <c r="R14" s="62"/>
      <c r="S14" s="62"/>
      <c r="T14" s="62"/>
      <c r="U14" s="62"/>
      <c r="V14" s="62"/>
      <c r="W14" s="142"/>
      <c r="X14" s="142"/>
      <c r="Y14" s="142"/>
      <c r="Z14" s="142"/>
      <c r="AA14" s="142"/>
      <c r="AB14" s="143"/>
    </row>
    <row r="15" spans="1:28" s="29" customFormat="1" ht="8.25" customHeight="1">
      <c r="A15" s="489"/>
      <c r="B15" s="489"/>
      <c r="C15" s="489"/>
      <c r="D15" s="489"/>
      <c r="E15" s="490"/>
      <c r="F15" s="139"/>
      <c r="G15" s="408"/>
      <c r="H15" s="408"/>
      <c r="I15" s="494"/>
      <c r="J15" s="494"/>
      <c r="K15" s="494"/>
      <c r="L15" s="494"/>
      <c r="M15" s="494"/>
      <c r="N15" s="144" t="s">
        <v>114</v>
      </c>
      <c r="O15" s="495" t="s">
        <v>115</v>
      </c>
      <c r="P15" s="496"/>
      <c r="Q15" s="496"/>
      <c r="R15" s="496"/>
      <c r="S15" s="496"/>
      <c r="T15" s="496"/>
      <c r="U15" s="496"/>
      <c r="V15" s="496"/>
      <c r="W15" s="496"/>
      <c r="X15" s="496"/>
      <c r="Y15" s="496"/>
      <c r="Z15" s="496"/>
      <c r="AA15" s="496"/>
      <c r="AB15" s="497"/>
    </row>
    <row r="16" spans="1:28" s="29" customFormat="1" ht="13.5" customHeight="1">
      <c r="A16" s="423"/>
      <c r="B16" s="423"/>
      <c r="C16" s="423"/>
      <c r="D16" s="423"/>
      <c r="E16" s="428"/>
      <c r="F16" s="139"/>
      <c r="G16" s="106"/>
      <c r="H16" s="106"/>
      <c r="I16" s="492" t="s">
        <v>116</v>
      </c>
      <c r="J16" s="492"/>
      <c r="K16" s="492"/>
      <c r="L16" s="492"/>
      <c r="M16" s="492"/>
      <c r="N16" s="145"/>
      <c r="O16" s="496"/>
      <c r="P16" s="496"/>
      <c r="Q16" s="496"/>
      <c r="R16" s="496"/>
      <c r="S16" s="496"/>
      <c r="T16" s="496"/>
      <c r="U16" s="496"/>
      <c r="V16" s="496"/>
      <c r="W16" s="496"/>
      <c r="X16" s="496"/>
      <c r="Y16" s="496"/>
      <c r="Z16" s="496"/>
      <c r="AA16" s="496"/>
      <c r="AB16" s="497"/>
    </row>
    <row r="17" spans="1:28" s="29" customFormat="1" ht="18" customHeight="1" thickBot="1">
      <c r="A17" s="423"/>
      <c r="B17" s="423"/>
      <c r="C17" s="423"/>
      <c r="D17" s="423"/>
      <c r="E17" s="428"/>
      <c r="F17" s="146"/>
      <c r="G17" s="514" t="s">
        <v>117</v>
      </c>
      <c r="H17" s="514"/>
      <c r="I17" s="514"/>
      <c r="J17" s="514"/>
      <c r="K17" s="514"/>
      <c r="L17" s="514"/>
      <c r="M17" s="514"/>
      <c r="N17" s="514"/>
      <c r="O17" s="514"/>
      <c r="P17" s="514"/>
      <c r="Q17" s="514"/>
      <c r="R17" s="514"/>
      <c r="S17" s="514"/>
      <c r="T17" s="514"/>
      <c r="U17" s="514"/>
      <c r="V17" s="514"/>
      <c r="W17" s="514"/>
      <c r="X17" s="514"/>
      <c r="Y17" s="514"/>
      <c r="Z17" s="514"/>
      <c r="AA17" s="514"/>
      <c r="AB17" s="147"/>
    </row>
    <row r="18" spans="1:28" ht="6.75" customHeight="1" thickBot="1">
      <c r="A18" s="509"/>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row>
    <row r="19" spans="1:28" s="29" customFormat="1" ht="14.25" customHeight="1">
      <c r="A19" s="406" t="s">
        <v>118</v>
      </c>
      <c r="B19" s="406"/>
      <c r="C19" s="406"/>
      <c r="D19" s="406"/>
      <c r="E19" s="482"/>
      <c r="F19" s="136"/>
      <c r="G19" s="460" t="s">
        <v>119</v>
      </c>
      <c r="H19" s="460"/>
      <c r="I19" s="460"/>
      <c r="J19" s="460"/>
      <c r="K19" s="460"/>
      <c r="L19" s="460"/>
      <c r="M19" s="460"/>
      <c r="N19" s="460"/>
      <c r="O19" s="460"/>
      <c r="P19" s="460"/>
      <c r="Q19" s="460"/>
      <c r="R19" s="460"/>
      <c r="S19" s="460"/>
      <c r="T19" s="460"/>
      <c r="U19" s="460"/>
      <c r="V19" s="460"/>
      <c r="W19" s="460"/>
      <c r="X19" s="460"/>
      <c r="Y19" s="460"/>
      <c r="Z19" s="460"/>
      <c r="AA19" s="460"/>
      <c r="AB19" s="148"/>
    </row>
    <row r="20" spans="1:28" s="29" customFormat="1" ht="18" customHeight="1">
      <c r="A20" s="440" t="s">
        <v>120</v>
      </c>
      <c r="B20" s="440"/>
      <c r="C20" s="440"/>
      <c r="D20" s="440"/>
      <c r="E20" s="481"/>
      <c r="F20" s="139"/>
      <c r="G20" s="149" t="s">
        <v>34</v>
      </c>
      <c r="H20" s="435">
        <f>'Rent Adj'!H16:J16</f>
        <v>903</v>
      </c>
      <c r="I20" s="435"/>
      <c r="J20" s="435"/>
      <c r="K20" s="106"/>
      <c r="L20" s="416" t="s">
        <v>121</v>
      </c>
      <c r="M20" s="416"/>
      <c r="N20" s="416"/>
      <c r="O20" s="416"/>
      <c r="P20" s="416"/>
      <c r="Q20" s="416"/>
      <c r="R20" s="416"/>
      <c r="S20" s="416"/>
      <c r="T20" s="416"/>
      <c r="U20" s="416"/>
      <c r="V20" s="416"/>
      <c r="W20" s="416"/>
      <c r="X20" s="416"/>
      <c r="Y20" s="416"/>
      <c r="Z20" s="416"/>
      <c r="AA20" s="416"/>
      <c r="AB20" s="143"/>
    </row>
    <row r="21" spans="1:28" s="29" customFormat="1" ht="15" customHeight="1">
      <c r="A21" s="489" t="s">
        <v>122</v>
      </c>
      <c r="B21" s="489"/>
      <c r="C21" s="489"/>
      <c r="D21" s="489"/>
      <c r="E21" s="490"/>
      <c r="F21" s="139"/>
      <c r="G21" s="149" t="s">
        <v>34</v>
      </c>
      <c r="H21" s="433">
        <f>'Rent Adj'!H17:J17</f>
        <v>0</v>
      </c>
      <c r="I21" s="433"/>
      <c r="J21" s="433"/>
      <c r="K21" s="106"/>
      <c r="L21" s="416" t="s">
        <v>35</v>
      </c>
      <c r="M21" s="416"/>
      <c r="N21" s="491" t="str">
        <f>'Rent Adj'!N17:P17</f>
        <v>peel</v>
      </c>
      <c r="O21" s="491"/>
      <c r="P21" s="491"/>
      <c r="Q21" s="31" t="s">
        <v>102</v>
      </c>
      <c r="R21" s="31"/>
      <c r="S21" s="31"/>
      <c r="T21" s="31"/>
      <c r="U21" s="31"/>
      <c r="V21" s="31"/>
      <c r="W21" s="31"/>
      <c r="X21" s="31"/>
      <c r="Y21" s="31"/>
      <c r="Z21" s="31"/>
      <c r="AA21" s="31"/>
      <c r="AB21" s="143"/>
    </row>
    <row r="22" spans="1:28" s="29" customFormat="1" ht="15" customHeight="1">
      <c r="A22" s="423"/>
      <c r="B22" s="423"/>
      <c r="C22" s="423"/>
      <c r="D22" s="423"/>
      <c r="E22" s="428"/>
      <c r="F22" s="139"/>
      <c r="G22" s="149" t="s">
        <v>34</v>
      </c>
      <c r="H22" s="433">
        <f>'Rent Adj'!H18:J18</f>
        <v>903</v>
      </c>
      <c r="I22" s="433"/>
      <c r="J22" s="433"/>
      <c r="K22" s="106"/>
      <c r="L22" s="416" t="s">
        <v>123</v>
      </c>
      <c r="M22" s="416"/>
      <c r="N22" s="416"/>
      <c r="O22" s="416"/>
      <c r="P22" s="416"/>
      <c r="Q22" s="416"/>
      <c r="R22" s="416"/>
      <c r="S22" s="416"/>
      <c r="T22" s="469" t="str">
        <f>'Rent Adj'!S18</f>
        <v>Full Rent</v>
      </c>
      <c r="U22" s="469"/>
      <c r="V22" s="469"/>
      <c r="W22" s="416" t="s">
        <v>124</v>
      </c>
      <c r="X22" s="416"/>
      <c r="Y22" s="416"/>
      <c r="Z22" s="416"/>
      <c r="AA22" s="416"/>
      <c r="AB22" s="143"/>
    </row>
    <row r="23" spans="1:28" s="29" customFormat="1" ht="15" customHeight="1">
      <c r="A23" s="408"/>
      <c r="B23" s="408"/>
      <c r="C23" s="408"/>
      <c r="D23" s="408"/>
      <c r="E23" s="520"/>
      <c r="F23" s="139"/>
      <c r="G23" s="434"/>
      <c r="H23" s="434"/>
      <c r="I23" s="434"/>
      <c r="J23" s="434"/>
      <c r="K23" s="106"/>
      <c r="L23" s="416" t="s">
        <v>125</v>
      </c>
      <c r="M23" s="416"/>
      <c r="N23" s="430" t="str">
        <f>'Rent Adj'!N19</f>
        <v>N/A</v>
      </c>
      <c r="O23" s="430"/>
      <c r="P23" s="173" t="s">
        <v>158</v>
      </c>
      <c r="Q23" s="173"/>
      <c r="R23" s="173"/>
      <c r="S23" s="173"/>
      <c r="T23" s="173"/>
      <c r="U23" s="173"/>
      <c r="V23" s="173"/>
      <c r="W23" s="173"/>
      <c r="X23" s="175"/>
      <c r="Y23" s="173"/>
      <c r="Z23" s="430" t="str">
        <f>'Rent Adj'!Y19</f>
        <v>N/A</v>
      </c>
      <c r="AA23" s="430"/>
      <c r="AB23" s="143"/>
    </row>
    <row r="24" spans="1:28" s="29" customFormat="1" ht="15" customHeight="1">
      <c r="A24" s="167"/>
      <c r="B24" s="167"/>
      <c r="C24" s="167"/>
      <c r="D24" s="167"/>
      <c r="E24" s="168"/>
      <c r="F24" s="139"/>
      <c r="G24" s="60"/>
      <c r="H24" s="60"/>
      <c r="I24" s="60"/>
      <c r="J24" s="60"/>
      <c r="K24" s="106"/>
      <c r="L24" s="31" t="s">
        <v>159</v>
      </c>
      <c r="M24" s="31"/>
      <c r="N24" s="174"/>
      <c r="O24" s="174"/>
      <c r="P24" s="31"/>
      <c r="Q24" s="31"/>
      <c r="R24" s="31"/>
      <c r="S24" s="31"/>
      <c r="T24" s="31"/>
      <c r="U24" s="31"/>
      <c r="V24" s="31"/>
      <c r="W24" s="31"/>
      <c r="X24" s="31"/>
      <c r="Y24" s="31"/>
      <c r="Z24" s="31"/>
      <c r="AA24" s="31"/>
      <c r="AB24" s="143"/>
    </row>
    <row r="25" spans="1:28" s="29" customFormat="1" ht="15" customHeight="1">
      <c r="A25" s="408"/>
      <c r="B25" s="408"/>
      <c r="C25" s="408"/>
      <c r="D25" s="408"/>
      <c r="E25" s="520"/>
      <c r="F25" s="139"/>
      <c r="G25" s="149" t="s">
        <v>34</v>
      </c>
      <c r="H25" s="435">
        <f>'Rent Adj'!H22</f>
        <v>0</v>
      </c>
      <c r="I25" s="435"/>
      <c r="J25" s="435"/>
      <c r="K25" s="106"/>
      <c r="L25" s="416" t="s">
        <v>44</v>
      </c>
      <c r="M25" s="416"/>
      <c r="N25" s="416"/>
      <c r="O25" s="416"/>
      <c r="P25" s="430">
        <f>'Rent Adj'!P22</f>
        <v>0</v>
      </c>
      <c r="Q25" s="430"/>
      <c r="R25" s="408" t="s">
        <v>45</v>
      </c>
      <c r="S25" s="408"/>
      <c r="T25" s="408"/>
      <c r="U25" s="408"/>
      <c r="V25" s="408"/>
      <c r="W25" s="408"/>
      <c r="X25" s="408"/>
      <c r="Y25" s="408"/>
      <c r="Z25" s="408"/>
      <c r="AA25" s="408"/>
      <c r="AB25" s="143"/>
    </row>
    <row r="26" spans="1:28" s="29" customFormat="1" ht="15" customHeight="1">
      <c r="A26" s="408"/>
      <c r="B26" s="408"/>
      <c r="C26" s="408"/>
      <c r="D26" s="408"/>
      <c r="E26" s="520"/>
      <c r="F26" s="139"/>
      <c r="G26" s="149" t="s">
        <v>34</v>
      </c>
      <c r="H26" s="522">
        <f>'Rent Adj'!H24</f>
        <v>0</v>
      </c>
      <c r="I26" s="522"/>
      <c r="J26" s="522"/>
      <c r="K26" s="106"/>
      <c r="L26" s="416" t="s">
        <v>36</v>
      </c>
      <c r="M26" s="416"/>
      <c r="N26" s="436">
        <f>'Rent Adj'!N24</f>
      </c>
      <c r="O26" s="436"/>
      <c r="P26" s="436"/>
      <c r="Q26" s="436"/>
      <c r="R26" s="436"/>
      <c r="S26" s="436"/>
      <c r="T26" s="436"/>
      <c r="U26" s="436"/>
      <c r="V26" s="436"/>
      <c r="W26" s="436"/>
      <c r="X26" s="436"/>
      <c r="Y26" s="436"/>
      <c r="Z26" s="436"/>
      <c r="AA26" s="436"/>
      <c r="AB26" s="143"/>
    </row>
    <row r="27" spans="1:28" s="29" customFormat="1" ht="15" customHeight="1">
      <c r="A27" s="408"/>
      <c r="B27" s="408"/>
      <c r="C27" s="408"/>
      <c r="D27" s="408"/>
      <c r="E27" s="520"/>
      <c r="F27" s="139"/>
      <c r="G27" s="149" t="s">
        <v>34</v>
      </c>
      <c r="H27" s="433">
        <f>H22+H25+H26</f>
        <v>903</v>
      </c>
      <c r="I27" s="433"/>
      <c r="J27" s="433"/>
      <c r="K27" s="106"/>
      <c r="L27" s="416" t="s">
        <v>126</v>
      </c>
      <c r="M27" s="416"/>
      <c r="N27" s="416"/>
      <c r="O27" s="416"/>
      <c r="P27" s="416"/>
      <c r="Q27" s="416"/>
      <c r="R27" s="416"/>
      <c r="S27" s="416"/>
      <c r="T27" s="416"/>
      <c r="U27" s="416"/>
      <c r="V27" s="416"/>
      <c r="W27" s="416"/>
      <c r="X27" s="416"/>
      <c r="Y27" s="416"/>
      <c r="Z27" s="416"/>
      <c r="AA27" s="416"/>
      <c r="AB27" s="143"/>
    </row>
    <row r="28" spans="1:28" ht="3.75" customHeight="1" thickBot="1">
      <c r="A28" s="515"/>
      <c r="B28" s="515"/>
      <c r="C28" s="515"/>
      <c r="D28" s="515"/>
      <c r="E28" s="516"/>
      <c r="F28" s="517"/>
      <c r="G28" s="518"/>
      <c r="H28" s="518"/>
      <c r="I28" s="518"/>
      <c r="J28" s="518"/>
      <c r="K28" s="518"/>
      <c r="L28" s="518"/>
      <c r="M28" s="518"/>
      <c r="N28" s="518"/>
      <c r="O28" s="518"/>
      <c r="P28" s="518"/>
      <c r="Q28" s="518"/>
      <c r="R28" s="518"/>
      <c r="S28" s="518"/>
      <c r="T28" s="518"/>
      <c r="U28" s="518"/>
      <c r="V28" s="518"/>
      <c r="W28" s="518"/>
      <c r="X28" s="518"/>
      <c r="Y28" s="518"/>
      <c r="Z28" s="518"/>
      <c r="AA28" s="518"/>
      <c r="AB28" s="519"/>
    </row>
    <row r="29" spans="1:28" s="29" customFormat="1" ht="5.25" customHeight="1">
      <c r="A29" s="423"/>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row>
    <row r="30" spans="1:28" s="29" customFormat="1" ht="12.75">
      <c r="A30" s="406" t="s">
        <v>127</v>
      </c>
      <c r="B30" s="406"/>
      <c r="C30" s="406"/>
      <c r="D30" s="406"/>
      <c r="E30" s="406"/>
      <c r="F30" s="406"/>
      <c r="G30" s="150">
        <v>1</v>
      </c>
      <c r="H30" s="498" t="s">
        <v>128</v>
      </c>
      <c r="I30" s="498"/>
      <c r="J30" s="498"/>
      <c r="K30" s="498"/>
      <c r="L30" s="498"/>
      <c r="M30" s="498"/>
      <c r="N30" s="498"/>
      <c r="O30" s="498"/>
      <c r="P30" s="498"/>
      <c r="Q30" s="498"/>
      <c r="R30" s="498"/>
      <c r="S30" s="498"/>
      <c r="T30" s="498"/>
      <c r="U30" s="498"/>
      <c r="V30" s="498"/>
      <c r="W30" s="498"/>
      <c r="X30" s="498"/>
      <c r="Y30" s="498"/>
      <c r="Z30" s="498"/>
      <c r="AA30" s="498"/>
      <c r="AB30" s="498"/>
    </row>
    <row r="31" spans="1:28" s="29" customFormat="1" ht="12.75">
      <c r="A31" s="406" t="s">
        <v>129</v>
      </c>
      <c r="B31" s="406"/>
      <c r="C31" s="406"/>
      <c r="D31" s="406"/>
      <c r="E31" s="406"/>
      <c r="F31" s="406"/>
      <c r="G31" s="150"/>
      <c r="H31" s="498" t="s">
        <v>177</v>
      </c>
      <c r="I31" s="498"/>
      <c r="J31" s="498"/>
      <c r="K31" s="498"/>
      <c r="L31" s="498"/>
      <c r="M31" s="498"/>
      <c r="N31" s="498"/>
      <c r="O31" s="498"/>
      <c r="P31" s="498"/>
      <c r="Q31" s="498"/>
      <c r="R31" s="498"/>
      <c r="S31" s="498"/>
      <c r="T31" s="498"/>
      <c r="U31" s="498"/>
      <c r="V31" s="498"/>
      <c r="W31" s="498"/>
      <c r="X31" s="498"/>
      <c r="Y31" s="498"/>
      <c r="Z31" s="498"/>
      <c r="AA31" s="498"/>
      <c r="AB31" s="498"/>
    </row>
    <row r="32" spans="1:28" s="29" customFormat="1" ht="12.75" customHeight="1">
      <c r="A32" s="406" t="s">
        <v>130</v>
      </c>
      <c r="B32" s="406"/>
      <c r="C32" s="406"/>
      <c r="D32" s="406"/>
      <c r="E32" s="406"/>
      <c r="F32" s="406"/>
      <c r="G32" s="151"/>
      <c r="H32" s="498" t="s">
        <v>131</v>
      </c>
      <c r="I32" s="498"/>
      <c r="J32" s="498"/>
      <c r="K32" s="498"/>
      <c r="L32" s="498"/>
      <c r="M32" s="498"/>
      <c r="N32" s="498"/>
      <c r="O32" s="498"/>
      <c r="P32" s="498"/>
      <c r="Q32" s="498"/>
      <c r="R32" s="498"/>
      <c r="S32" s="498"/>
      <c r="T32" s="498"/>
      <c r="U32" s="498"/>
      <c r="V32" s="498"/>
      <c r="W32" s="498"/>
      <c r="X32" s="498"/>
      <c r="Y32" s="498"/>
      <c r="Z32" s="498"/>
      <c r="AA32" s="498"/>
      <c r="AB32" s="498"/>
    </row>
    <row r="33" spans="1:28" s="29" customFormat="1" ht="17.25" customHeight="1">
      <c r="A33" s="489" t="s">
        <v>132</v>
      </c>
      <c r="B33" s="489"/>
      <c r="C33" s="489"/>
      <c r="D33" s="489"/>
      <c r="E33" s="489"/>
      <c r="F33" s="489"/>
      <c r="G33" s="150">
        <v>2</v>
      </c>
      <c r="H33" s="498" t="s">
        <v>133</v>
      </c>
      <c r="I33" s="498"/>
      <c r="J33" s="498"/>
      <c r="K33" s="498"/>
      <c r="L33" s="498"/>
      <c r="M33" s="498"/>
      <c r="N33" s="498"/>
      <c r="O33" s="498"/>
      <c r="P33" s="498"/>
      <c r="Q33" s="498"/>
      <c r="R33" s="498"/>
      <c r="S33" s="498"/>
      <c r="T33" s="498"/>
      <c r="U33" s="498"/>
      <c r="V33" s="498"/>
      <c r="W33" s="498"/>
      <c r="X33" s="498"/>
      <c r="Y33" s="498"/>
      <c r="Z33" s="498"/>
      <c r="AA33" s="498"/>
      <c r="AB33" s="498"/>
    </row>
    <row r="34" spans="1:28" s="29" customFormat="1" ht="12.75">
      <c r="A34" s="423"/>
      <c r="B34" s="423"/>
      <c r="C34" s="423"/>
      <c r="D34" s="423"/>
      <c r="E34" s="423"/>
      <c r="F34" s="423"/>
      <c r="G34" s="152"/>
      <c r="H34" s="498" t="s">
        <v>134</v>
      </c>
      <c r="I34" s="498"/>
      <c r="J34" s="498"/>
      <c r="K34" s="498"/>
      <c r="L34" s="498"/>
      <c r="M34" s="498"/>
      <c r="N34" s="498"/>
      <c r="O34" s="498"/>
      <c r="P34" s="498"/>
      <c r="Q34" s="498"/>
      <c r="R34" s="498"/>
      <c r="S34" s="498"/>
      <c r="T34" s="498"/>
      <c r="U34" s="498"/>
      <c r="V34" s="498"/>
      <c r="W34" s="498"/>
      <c r="X34" s="498"/>
      <c r="Y34" s="498"/>
      <c r="Z34" s="498"/>
      <c r="AA34" s="498"/>
      <c r="AB34" s="498"/>
    </row>
    <row r="35" spans="1:28" s="29" customFormat="1" ht="17.25" customHeight="1">
      <c r="A35" s="423"/>
      <c r="B35" s="423"/>
      <c r="C35" s="423"/>
      <c r="D35" s="423"/>
      <c r="E35" s="423"/>
      <c r="F35" s="423"/>
      <c r="G35" s="150">
        <v>3</v>
      </c>
      <c r="H35" s="498" t="s">
        <v>135</v>
      </c>
      <c r="I35" s="498"/>
      <c r="J35" s="498"/>
      <c r="K35" s="498"/>
      <c r="L35" s="498"/>
      <c r="M35" s="498"/>
      <c r="N35" s="498"/>
      <c r="O35" s="498"/>
      <c r="P35" s="498"/>
      <c r="Q35" s="498"/>
      <c r="R35" s="498"/>
      <c r="S35" s="498"/>
      <c r="T35" s="498"/>
      <c r="U35" s="498"/>
      <c r="V35" s="498"/>
      <c r="W35" s="498"/>
      <c r="X35" s="498"/>
      <c r="Y35" s="498"/>
      <c r="Z35" s="498"/>
      <c r="AA35" s="498"/>
      <c r="AB35" s="498"/>
    </row>
    <row r="36" spans="1:28" s="29" customFormat="1" ht="12" customHeight="1">
      <c r="A36" s="408"/>
      <c r="B36" s="408"/>
      <c r="C36" s="408"/>
      <c r="D36" s="408"/>
      <c r="E36" s="408"/>
      <c r="F36" s="408"/>
      <c r="G36" s="150"/>
      <c r="H36" s="498" t="s">
        <v>136</v>
      </c>
      <c r="I36" s="498"/>
      <c r="J36" s="498"/>
      <c r="K36" s="498"/>
      <c r="L36" s="498"/>
      <c r="M36" s="498"/>
      <c r="N36" s="498"/>
      <c r="O36" s="498"/>
      <c r="P36" s="498"/>
      <c r="Q36" s="498"/>
      <c r="R36" s="498"/>
      <c r="S36" s="498"/>
      <c r="T36" s="498"/>
      <c r="U36" s="498"/>
      <c r="V36" s="498"/>
      <c r="W36" s="498"/>
      <c r="X36" s="498"/>
      <c r="Y36" s="498"/>
      <c r="Z36" s="498"/>
      <c r="AA36" s="498"/>
      <c r="AB36" s="498"/>
    </row>
    <row r="37" spans="1:28" s="29" customFormat="1" ht="15" customHeight="1">
      <c r="A37" s="408"/>
      <c r="B37" s="408"/>
      <c r="C37" s="408"/>
      <c r="D37" s="408"/>
      <c r="E37" s="408"/>
      <c r="F37" s="408"/>
      <c r="G37" s="153"/>
      <c r="H37" s="498" t="s">
        <v>137</v>
      </c>
      <c r="I37" s="498"/>
      <c r="J37" s="498"/>
      <c r="K37" s="498"/>
      <c r="L37" s="498"/>
      <c r="M37" s="498"/>
      <c r="N37" s="498"/>
      <c r="O37" s="498"/>
      <c r="P37" s="498"/>
      <c r="Q37" s="498"/>
      <c r="R37" s="498"/>
      <c r="S37" s="498"/>
      <c r="T37" s="498"/>
      <c r="U37" s="498"/>
      <c r="V37" s="498"/>
      <c r="W37" s="498"/>
      <c r="X37" s="498"/>
      <c r="Y37" s="498"/>
      <c r="Z37" s="498"/>
      <c r="AA37" s="498"/>
      <c r="AB37" s="498"/>
    </row>
    <row r="38" spans="1:28" s="29" customFormat="1" ht="12.75">
      <c r="A38" s="408"/>
      <c r="B38" s="408"/>
      <c r="C38" s="408"/>
      <c r="D38" s="408"/>
      <c r="E38" s="408"/>
      <c r="F38" s="408"/>
      <c r="G38" s="153"/>
      <c r="H38" s="498" t="s">
        <v>138</v>
      </c>
      <c r="I38" s="498"/>
      <c r="J38" s="498"/>
      <c r="K38" s="498"/>
      <c r="L38" s="498"/>
      <c r="M38" s="498"/>
      <c r="N38" s="498"/>
      <c r="O38" s="498"/>
      <c r="P38" s="498"/>
      <c r="Q38" s="498"/>
      <c r="R38" s="498"/>
      <c r="S38" s="498"/>
      <c r="T38" s="498"/>
      <c r="U38" s="498"/>
      <c r="V38" s="498"/>
      <c r="W38" s="498"/>
      <c r="X38" s="498"/>
      <c r="Y38" s="498"/>
      <c r="Z38" s="498"/>
      <c r="AA38" s="498"/>
      <c r="AB38" s="498"/>
    </row>
    <row r="39" spans="1:28" s="29" customFormat="1" ht="12.75">
      <c r="A39" s="408"/>
      <c r="B39" s="408"/>
      <c r="C39" s="408"/>
      <c r="D39" s="408"/>
      <c r="E39" s="408"/>
      <c r="F39" s="408"/>
      <c r="G39" s="153"/>
      <c r="H39" s="498" t="s">
        <v>139</v>
      </c>
      <c r="I39" s="498"/>
      <c r="J39" s="498"/>
      <c r="K39" s="498"/>
      <c r="L39" s="498"/>
      <c r="M39" s="498"/>
      <c r="N39" s="498"/>
      <c r="O39" s="498"/>
      <c r="P39" s="498"/>
      <c r="Q39" s="498"/>
      <c r="R39" s="498"/>
      <c r="S39" s="498"/>
      <c r="T39" s="498"/>
      <c r="U39" s="498"/>
      <c r="V39" s="498"/>
      <c r="W39" s="498"/>
      <c r="X39" s="498"/>
      <c r="Y39" s="498"/>
      <c r="Z39" s="498"/>
      <c r="AA39" s="498"/>
      <c r="AB39" s="498"/>
    </row>
    <row r="40" spans="1:28" s="29" customFormat="1" ht="12.75">
      <c r="A40" s="408"/>
      <c r="B40" s="408"/>
      <c r="C40" s="408"/>
      <c r="D40" s="408"/>
      <c r="E40" s="408"/>
      <c r="F40" s="408"/>
      <c r="G40" s="153"/>
      <c r="H40" s="498" t="s">
        <v>140</v>
      </c>
      <c r="I40" s="498"/>
      <c r="J40" s="498"/>
      <c r="K40" s="498"/>
      <c r="L40" s="498"/>
      <c r="M40" s="498"/>
      <c r="N40" s="498"/>
      <c r="O40" s="498"/>
      <c r="P40" s="498"/>
      <c r="Q40" s="498"/>
      <c r="R40" s="498"/>
      <c r="S40" s="498"/>
      <c r="T40" s="498"/>
      <c r="U40" s="498"/>
      <c r="V40" s="498"/>
      <c r="W40" s="498"/>
      <c r="X40" s="498"/>
      <c r="Y40" s="498"/>
      <c r="Z40" s="498"/>
      <c r="AA40" s="498"/>
      <c r="AB40" s="498"/>
    </row>
    <row r="41" spans="1:28" s="29" customFormat="1" ht="17.25" customHeight="1">
      <c r="A41" s="408"/>
      <c r="B41" s="408"/>
      <c r="C41" s="408"/>
      <c r="D41" s="408"/>
      <c r="E41" s="408"/>
      <c r="F41" s="408"/>
      <c r="G41" s="150">
        <v>4</v>
      </c>
      <c r="H41" s="498" t="s">
        <v>141</v>
      </c>
      <c r="I41" s="498"/>
      <c r="J41" s="498"/>
      <c r="K41" s="498"/>
      <c r="L41" s="498"/>
      <c r="M41" s="498"/>
      <c r="N41" s="498"/>
      <c r="O41" s="498"/>
      <c r="P41" s="498"/>
      <c r="Q41" s="498"/>
      <c r="R41" s="498"/>
      <c r="S41" s="498"/>
      <c r="T41" s="498"/>
      <c r="U41" s="498"/>
      <c r="V41" s="498"/>
      <c r="W41" s="498"/>
      <c r="X41" s="498"/>
      <c r="Y41" s="498"/>
      <c r="Z41" s="498"/>
      <c r="AA41" s="498"/>
      <c r="AB41" s="498"/>
    </row>
    <row r="42" spans="1:28" s="29" customFormat="1" ht="11.25" customHeight="1">
      <c r="A42" s="408"/>
      <c r="B42" s="408"/>
      <c r="C42" s="408"/>
      <c r="D42" s="408"/>
      <c r="E42" s="408"/>
      <c r="F42" s="408"/>
      <c r="G42" s="150"/>
      <c r="H42" s="498" t="s">
        <v>178</v>
      </c>
      <c r="I42" s="498"/>
      <c r="J42" s="498"/>
      <c r="K42" s="498"/>
      <c r="L42" s="498"/>
      <c r="M42" s="498"/>
      <c r="N42" s="498"/>
      <c r="O42" s="498"/>
      <c r="P42" s="498"/>
      <c r="Q42" s="498"/>
      <c r="R42" s="498"/>
      <c r="S42" s="498"/>
      <c r="T42" s="498"/>
      <c r="U42" s="498"/>
      <c r="V42" s="498"/>
      <c r="W42" s="498"/>
      <c r="X42" s="498"/>
      <c r="Y42" s="498"/>
      <c r="Z42" s="498"/>
      <c r="AA42" s="498"/>
      <c r="AB42" s="498"/>
    </row>
    <row r="43" spans="1:28" s="29" customFormat="1" ht="7.5" customHeight="1">
      <c r="A43" s="408"/>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row>
    <row r="44" spans="1:28" ht="15">
      <c r="A44" s="406" t="s">
        <v>37</v>
      </c>
      <c r="B44" s="406"/>
      <c r="C44" s="406"/>
      <c r="D44" s="406"/>
      <c r="E44" s="407"/>
      <c r="F44" s="128"/>
      <c r="G44" s="410" t="s">
        <v>38</v>
      </c>
      <c r="H44" s="410"/>
      <c r="I44" s="410"/>
      <c r="J44" s="410"/>
      <c r="K44" s="410"/>
      <c r="L44" s="410"/>
      <c r="M44" s="410"/>
      <c r="N44" s="410"/>
      <c r="O44" s="410"/>
      <c r="P44" s="410"/>
      <c r="Q44" s="410"/>
      <c r="R44" s="410"/>
      <c r="S44" s="410"/>
      <c r="T44" s="411"/>
      <c r="U44" s="128"/>
      <c r="V44" s="410" t="s">
        <v>39</v>
      </c>
      <c r="W44" s="410"/>
      <c r="X44" s="410"/>
      <c r="Y44" s="410"/>
      <c r="Z44" s="410"/>
      <c r="AA44" s="410"/>
      <c r="AB44" s="129"/>
    </row>
    <row r="45" spans="1:28" ht="20.25" customHeight="1">
      <c r="A45" s="423"/>
      <c r="B45" s="423"/>
      <c r="C45" s="423"/>
      <c r="D45" s="423"/>
      <c r="E45" s="526"/>
      <c r="F45" s="134"/>
      <c r="G45" s="412"/>
      <c r="H45" s="412"/>
      <c r="I45" s="412"/>
      <c r="J45" s="412"/>
      <c r="K45" s="412"/>
      <c r="L45" s="412"/>
      <c r="M45" s="412"/>
      <c r="N45" s="412"/>
      <c r="O45" s="412"/>
      <c r="P45" s="412"/>
      <c r="Q45" s="412"/>
      <c r="R45" s="412"/>
      <c r="S45" s="412"/>
      <c r="T45" s="413"/>
      <c r="U45" s="154"/>
      <c r="V45" s="412"/>
      <c r="W45" s="412"/>
      <c r="X45" s="412"/>
      <c r="Y45" s="412"/>
      <c r="Z45" s="412"/>
      <c r="AA45" s="412"/>
      <c r="AB45" s="155"/>
    </row>
    <row r="46" spans="1:28" ht="15" customHeight="1">
      <c r="A46" s="156"/>
      <c r="B46" s="106"/>
      <c r="C46" s="524" t="s">
        <v>142</v>
      </c>
      <c r="D46" s="524"/>
      <c r="E46" s="525"/>
      <c r="F46" s="157"/>
      <c r="G46" s="424" t="s">
        <v>37</v>
      </c>
      <c r="H46" s="424"/>
      <c r="I46" s="424"/>
      <c r="J46" s="424"/>
      <c r="K46" s="424"/>
      <c r="L46" s="424"/>
      <c r="M46" s="424"/>
      <c r="N46" s="424"/>
      <c r="O46" s="424"/>
      <c r="P46" s="424"/>
      <c r="Q46" s="424"/>
      <c r="R46" s="424"/>
      <c r="S46" s="424"/>
      <c r="T46" s="425"/>
      <c r="U46" s="158"/>
      <c r="V46" s="424" t="s">
        <v>64</v>
      </c>
      <c r="W46" s="424"/>
      <c r="X46" s="424"/>
      <c r="Y46" s="424"/>
      <c r="Z46" s="424"/>
      <c r="AA46" s="424"/>
      <c r="AB46" s="159"/>
    </row>
    <row r="47" spans="1:28" ht="5.25" customHeight="1">
      <c r="A47" s="423"/>
      <c r="B47" s="423"/>
      <c r="C47" s="423"/>
      <c r="D47" s="423"/>
      <c r="E47" s="526"/>
      <c r="F47" s="157"/>
      <c r="G47" s="466"/>
      <c r="H47" s="466"/>
      <c r="I47" s="466"/>
      <c r="J47" s="466"/>
      <c r="K47" s="466"/>
      <c r="L47" s="466"/>
      <c r="M47" s="466"/>
      <c r="N47" s="466"/>
      <c r="O47" s="466"/>
      <c r="P47" s="466"/>
      <c r="Q47" s="466"/>
      <c r="R47" s="466"/>
      <c r="S47" s="466"/>
      <c r="T47" s="521"/>
      <c r="U47" s="160"/>
      <c r="V47" s="426"/>
      <c r="W47" s="426"/>
      <c r="X47" s="426"/>
      <c r="Y47" s="426"/>
      <c r="Z47" s="426"/>
      <c r="AA47" s="426"/>
      <c r="AB47" s="131"/>
    </row>
    <row r="48" spans="1:28" ht="15" customHeight="1">
      <c r="A48" s="156" t="s">
        <v>99</v>
      </c>
      <c r="B48" s="106"/>
      <c r="C48" s="524" t="s">
        <v>143</v>
      </c>
      <c r="D48" s="524"/>
      <c r="E48" s="525"/>
      <c r="F48" s="157"/>
      <c r="G48" s="466"/>
      <c r="H48" s="466"/>
      <c r="I48" s="466"/>
      <c r="J48" s="466"/>
      <c r="K48" s="466"/>
      <c r="L48" s="466"/>
      <c r="M48" s="466"/>
      <c r="N48" s="466"/>
      <c r="O48" s="466"/>
      <c r="P48" s="466"/>
      <c r="Q48" s="466"/>
      <c r="R48" s="466"/>
      <c r="S48" s="466"/>
      <c r="T48" s="521"/>
      <c r="U48" s="130"/>
      <c r="V48" s="426"/>
      <c r="W48" s="426"/>
      <c r="X48" s="426"/>
      <c r="Y48" s="426"/>
      <c r="Z48" s="426"/>
      <c r="AA48" s="426"/>
      <c r="AB48" s="131"/>
    </row>
    <row r="49" spans="1:28" ht="6" customHeight="1">
      <c r="A49" s="423"/>
      <c r="B49" s="423"/>
      <c r="C49" s="423"/>
      <c r="D49" s="423"/>
      <c r="E49" s="526"/>
      <c r="F49" s="161"/>
      <c r="G49" s="451"/>
      <c r="H49" s="451"/>
      <c r="I49" s="451"/>
      <c r="J49" s="451"/>
      <c r="K49" s="451"/>
      <c r="L49" s="451"/>
      <c r="M49" s="451"/>
      <c r="N49" s="451"/>
      <c r="O49" s="451"/>
      <c r="P49" s="451"/>
      <c r="Q49" s="451"/>
      <c r="R49" s="451"/>
      <c r="S49" s="451"/>
      <c r="T49" s="506"/>
      <c r="U49" s="134"/>
      <c r="V49" s="427"/>
      <c r="W49" s="427"/>
      <c r="X49" s="427"/>
      <c r="Y49" s="427"/>
      <c r="Z49" s="427"/>
      <c r="AA49" s="427"/>
      <c r="AB49" s="135"/>
    </row>
    <row r="50" spans="1:28" ht="13.5" customHeight="1">
      <c r="A50" s="406" t="s">
        <v>143</v>
      </c>
      <c r="B50" s="406"/>
      <c r="C50" s="406"/>
      <c r="D50" s="406"/>
      <c r="E50" s="407"/>
      <c r="F50" s="157"/>
      <c r="G50" s="410" t="s">
        <v>144</v>
      </c>
      <c r="H50" s="410"/>
      <c r="I50" s="410"/>
      <c r="J50" s="410"/>
      <c r="K50" s="410"/>
      <c r="L50" s="410"/>
      <c r="M50" s="410"/>
      <c r="N50" s="410"/>
      <c r="O50" s="410"/>
      <c r="P50" s="410"/>
      <c r="Q50" s="410"/>
      <c r="R50" s="410"/>
      <c r="S50" s="410"/>
      <c r="T50" s="411"/>
      <c r="U50" s="157"/>
      <c r="V50" s="410" t="s">
        <v>145</v>
      </c>
      <c r="W50" s="410"/>
      <c r="X50" s="410"/>
      <c r="Y50" s="410"/>
      <c r="Z50" s="410"/>
      <c r="AA50" s="410"/>
      <c r="AB50" s="159"/>
    </row>
    <row r="51" spans="1:28" ht="12" customHeight="1">
      <c r="A51" s="162" t="s">
        <v>129</v>
      </c>
      <c r="B51" s="29"/>
      <c r="C51" s="29"/>
      <c r="D51" s="29"/>
      <c r="E51" s="29"/>
      <c r="F51" s="157"/>
      <c r="G51" s="499" t="s">
        <v>146</v>
      </c>
      <c r="H51" s="499"/>
      <c r="I51" s="499"/>
      <c r="J51" s="499"/>
      <c r="K51" s="499"/>
      <c r="L51" s="499"/>
      <c r="M51" s="499"/>
      <c r="N51" s="499"/>
      <c r="O51" s="499"/>
      <c r="P51" s="499"/>
      <c r="Q51" s="499"/>
      <c r="R51" s="499"/>
      <c r="S51" s="499"/>
      <c r="T51" s="500"/>
      <c r="U51" s="163"/>
      <c r="V51" s="412"/>
      <c r="W51" s="412"/>
      <c r="X51" s="412"/>
      <c r="Y51" s="412"/>
      <c r="Z51" s="412"/>
      <c r="AA51" s="412"/>
      <c r="AB51" s="164"/>
    </row>
    <row r="52" spans="1:28" ht="12" customHeight="1">
      <c r="A52" s="509"/>
      <c r="B52" s="509"/>
      <c r="C52" s="509"/>
      <c r="D52" s="509"/>
      <c r="E52" s="523"/>
      <c r="F52" s="157"/>
      <c r="G52" s="499" t="s">
        <v>147</v>
      </c>
      <c r="H52" s="499"/>
      <c r="I52" s="499"/>
      <c r="J52" s="499"/>
      <c r="K52" s="499"/>
      <c r="L52" s="499"/>
      <c r="M52" s="499"/>
      <c r="N52" s="499"/>
      <c r="O52" s="499"/>
      <c r="P52" s="499"/>
      <c r="Q52" s="499"/>
      <c r="R52" s="499"/>
      <c r="S52" s="499"/>
      <c r="T52" s="500"/>
      <c r="U52" s="165"/>
      <c r="V52" s="410" t="s">
        <v>148</v>
      </c>
      <c r="W52" s="410"/>
      <c r="X52" s="410"/>
      <c r="Y52" s="410"/>
      <c r="Z52" s="410"/>
      <c r="AA52" s="410"/>
      <c r="AB52" s="159"/>
    </row>
    <row r="53" spans="1:28" ht="13.5" customHeight="1">
      <c r="A53" s="509"/>
      <c r="B53" s="509"/>
      <c r="C53" s="509"/>
      <c r="D53" s="509"/>
      <c r="E53" s="523"/>
      <c r="F53" s="161"/>
      <c r="G53" s="451" t="s">
        <v>149</v>
      </c>
      <c r="H53" s="451"/>
      <c r="I53" s="451"/>
      <c r="J53" s="451"/>
      <c r="K53" s="451"/>
      <c r="L53" s="451"/>
      <c r="M53" s="451"/>
      <c r="N53" s="451"/>
      <c r="O53" s="451"/>
      <c r="P53" s="451"/>
      <c r="Q53" s="451"/>
      <c r="R53" s="451"/>
      <c r="S53" s="451"/>
      <c r="T53" s="506"/>
      <c r="U53" s="166"/>
      <c r="V53" s="412"/>
      <c r="W53" s="412"/>
      <c r="X53" s="412"/>
      <c r="Y53" s="412"/>
      <c r="Z53" s="412"/>
      <c r="AA53" s="412"/>
      <c r="AB53" s="164"/>
    </row>
  </sheetData>
  <sheetProtection password="CA11" sheet="1" objects="1" scenarios="1"/>
  <mergeCells count="119">
    <mergeCell ref="W1:Y1"/>
    <mergeCell ref="Z1:AA1"/>
    <mergeCell ref="U5:AB5"/>
    <mergeCell ref="A5:T5"/>
    <mergeCell ref="S4:AB4"/>
    <mergeCell ref="A4:R4"/>
    <mergeCell ref="A41:F41"/>
    <mergeCell ref="A34:F34"/>
    <mergeCell ref="A35:F35"/>
    <mergeCell ref="A36:F36"/>
    <mergeCell ref="A37:F37"/>
    <mergeCell ref="A38:F38"/>
    <mergeCell ref="A39:F39"/>
    <mergeCell ref="A40:F40"/>
    <mergeCell ref="A42:F42"/>
    <mergeCell ref="A52:E52"/>
    <mergeCell ref="A53:E53"/>
    <mergeCell ref="A44:E44"/>
    <mergeCell ref="C46:E46"/>
    <mergeCell ref="C48:E48"/>
    <mergeCell ref="A50:E50"/>
    <mergeCell ref="A47:E47"/>
    <mergeCell ref="A49:E49"/>
    <mergeCell ref="A45:E45"/>
    <mergeCell ref="H37:AB37"/>
    <mergeCell ref="H38:AB38"/>
    <mergeCell ref="L20:AA20"/>
    <mergeCell ref="H26:J26"/>
    <mergeCell ref="H25:J25"/>
    <mergeCell ref="P25:Q25"/>
    <mergeCell ref="H36:AB36"/>
    <mergeCell ref="R25:AA25"/>
    <mergeCell ref="L26:M26"/>
    <mergeCell ref="L27:AA27"/>
    <mergeCell ref="G47:T49"/>
    <mergeCell ref="L25:O25"/>
    <mergeCell ref="H39:AB39"/>
    <mergeCell ref="H40:AB40"/>
    <mergeCell ref="H41:AB41"/>
    <mergeCell ref="H42:AB42"/>
    <mergeCell ref="A43:AB43"/>
    <mergeCell ref="G44:T44"/>
    <mergeCell ref="G46:T46"/>
    <mergeCell ref="N26:AA26"/>
    <mergeCell ref="A31:F31"/>
    <mergeCell ref="A32:F32"/>
    <mergeCell ref="A33:F33"/>
    <mergeCell ref="H31:AB31"/>
    <mergeCell ref="H32:AB32"/>
    <mergeCell ref="H33:AB33"/>
    <mergeCell ref="A23:E23"/>
    <mergeCell ref="A25:E25"/>
    <mergeCell ref="A26:E26"/>
    <mergeCell ref="A27:E27"/>
    <mergeCell ref="A28:E28"/>
    <mergeCell ref="F28:AB28"/>
    <mergeCell ref="A30:F30"/>
    <mergeCell ref="H30:AB30"/>
    <mergeCell ref="A29:AB29"/>
    <mergeCell ref="A6:AB6"/>
    <mergeCell ref="A12:AB12"/>
    <mergeCell ref="A18:AB18"/>
    <mergeCell ref="R9:AA9"/>
    <mergeCell ref="A7:P7"/>
    <mergeCell ref="R7:AA7"/>
    <mergeCell ref="A16:E16"/>
    <mergeCell ref="R10:AA10"/>
    <mergeCell ref="R11:AA11"/>
    <mergeCell ref="G17:AA17"/>
    <mergeCell ref="V53:AA53"/>
    <mergeCell ref="V52:AA52"/>
    <mergeCell ref="G53:T53"/>
    <mergeCell ref="N23:O23"/>
    <mergeCell ref="V51:AA51"/>
    <mergeCell ref="G51:T51"/>
    <mergeCell ref="G50:T50"/>
    <mergeCell ref="V47:AA49"/>
    <mergeCell ref="G23:J23"/>
    <mergeCell ref="H27:J27"/>
    <mergeCell ref="A22:E22"/>
    <mergeCell ref="A19:E19"/>
    <mergeCell ref="A20:E20"/>
    <mergeCell ref="R8:AA8"/>
    <mergeCell ref="G13:J13"/>
    <mergeCell ref="K13:P13"/>
    <mergeCell ref="T13:X13"/>
    <mergeCell ref="R13:S13"/>
    <mergeCell ref="Y13:AA13"/>
    <mergeCell ref="B11:P11"/>
    <mergeCell ref="H35:AB35"/>
    <mergeCell ref="G52:T52"/>
    <mergeCell ref="T22:V22"/>
    <mergeCell ref="L22:S22"/>
    <mergeCell ref="V50:AA50"/>
    <mergeCell ref="V46:AA46"/>
    <mergeCell ref="V44:AA44"/>
    <mergeCell ref="V45:AA45"/>
    <mergeCell ref="G45:T45"/>
    <mergeCell ref="Z23:AA23"/>
    <mergeCell ref="L23:M23"/>
    <mergeCell ref="H22:J22"/>
    <mergeCell ref="L21:M21"/>
    <mergeCell ref="H34:AB34"/>
    <mergeCell ref="I16:M16"/>
    <mergeCell ref="I14:M15"/>
    <mergeCell ref="O15:AB16"/>
    <mergeCell ref="W22:AA22"/>
    <mergeCell ref="A17:E17"/>
    <mergeCell ref="A21:E21"/>
    <mergeCell ref="H21:J21"/>
    <mergeCell ref="H20:J20"/>
    <mergeCell ref="G19:AA19"/>
    <mergeCell ref="N21:P21"/>
    <mergeCell ref="B10:C10"/>
    <mergeCell ref="B8:P9"/>
    <mergeCell ref="E10:P10"/>
    <mergeCell ref="A14:E15"/>
    <mergeCell ref="A13:E13"/>
    <mergeCell ref="G14:H15"/>
  </mergeCells>
  <printOptions/>
  <pageMargins left="0.55" right="0.5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Lok</dc:creator>
  <cp:keywords/>
  <dc:description/>
  <cp:lastModifiedBy>HP Authorized Customer</cp:lastModifiedBy>
  <cp:lastPrinted>2008-09-29T15:29:29Z</cp:lastPrinted>
  <dcterms:created xsi:type="dcterms:W3CDTF">2000-04-12T02:30:30Z</dcterms:created>
  <dcterms:modified xsi:type="dcterms:W3CDTF">2010-02-10T21:59:04Z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