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845" windowWidth="12015" windowHeight="8550" activeTab="0"/>
  </bookViews>
  <sheets>
    <sheet name="Budget" sheetId="1" r:id="rId1"/>
    <sheet name="Non-Shelter" sheetId="2" r:id="rId2"/>
    <sheet name="Expenses" sheetId="3" r:id="rId3"/>
    <sheet name="Rents" sheetId="4" r:id="rId4"/>
    <sheet name="Mandatory Payment" sheetId="5" r:id="rId5"/>
    <sheet name="Benchmarks" sheetId="6" r:id="rId6"/>
  </sheets>
  <definedNames/>
  <calcPr fullCalcOnLoad="1"/>
</workbook>
</file>

<file path=xl/sharedStrings.xml><?xml version="1.0" encoding="utf-8"?>
<sst xmlns="http://schemas.openxmlformats.org/spreadsheetml/2006/main" count="243" uniqueCount="207">
  <si>
    <t>Rent Control Guideline</t>
  </si>
  <si>
    <t>Market Rent Index</t>
  </si>
  <si>
    <t>Unit Type</t>
  </si>
  <si>
    <t xml:space="preserve">Prior Year Rent </t>
  </si>
  <si>
    <t>Total</t>
  </si>
  <si>
    <t>Benchmarks</t>
  </si>
  <si>
    <t xml:space="preserve">From Ministry </t>
  </si>
  <si>
    <t>L1</t>
  </si>
  <si>
    <t xml:space="preserve">Benchmark Market Rents </t>
  </si>
  <si>
    <t>L2</t>
  </si>
  <si>
    <t>Less Vacancy Loss</t>
  </si>
  <si>
    <t>L3</t>
  </si>
  <si>
    <t>Net Benchmark Market Rents</t>
  </si>
  <si>
    <t>L4</t>
  </si>
  <si>
    <t>Benchmark Non-Rental Revenue (Parking and Laundry)</t>
  </si>
  <si>
    <t>L5</t>
  </si>
  <si>
    <t>Total Benchmark Revenues</t>
  </si>
  <si>
    <t>L6</t>
  </si>
  <si>
    <t>Benchmark Operating Costs - Maintenance and Admin.</t>
  </si>
  <si>
    <t>L7</t>
  </si>
  <si>
    <t>Benchmark Operating Costs - Utilities</t>
  </si>
  <si>
    <t>L8</t>
  </si>
  <si>
    <t>Benchmark Operating Costs- Insurance</t>
  </si>
  <si>
    <t>L9</t>
  </si>
  <si>
    <t>Benchmark Operating Costs - Bad Debts</t>
  </si>
  <si>
    <t>L10</t>
  </si>
  <si>
    <t>Benchmark Operating Costs- Capital Reserve</t>
  </si>
  <si>
    <t>L11</t>
  </si>
  <si>
    <t>Total Benchmark Operating Costs</t>
  </si>
  <si>
    <t>L12</t>
  </si>
  <si>
    <t>Affordable Mortgage Pymt (L5-L11)</t>
  </si>
  <si>
    <t>L13</t>
  </si>
  <si>
    <t>Operating Expense Ratio</t>
  </si>
  <si>
    <t>L14</t>
  </si>
  <si>
    <t>RENTAL REVENUE</t>
  </si>
  <si>
    <t>Less: Vacancy loss on market units</t>
  </si>
  <si>
    <t xml:space="preserve">   Net Rental Revenue</t>
  </si>
  <si>
    <t>Line 210 - 212</t>
  </si>
  <si>
    <t>NON-RENTAL REVENUE</t>
  </si>
  <si>
    <t>Parking and laundry</t>
  </si>
  <si>
    <t>Interest</t>
  </si>
  <si>
    <t>Other Non-Rental Revenue</t>
  </si>
  <si>
    <t xml:space="preserve">    Total</t>
  </si>
  <si>
    <t>Sum of 221 to 224</t>
  </si>
  <si>
    <t>OTHER REVENUE</t>
  </si>
  <si>
    <t>Gifts and Donations</t>
  </si>
  <si>
    <t>Net Non-Shelter Revenue</t>
  </si>
  <si>
    <t xml:space="preserve">     Total</t>
  </si>
  <si>
    <t>Line 232 + 233</t>
  </si>
  <si>
    <t>LESS: SHELTER EXPENSES</t>
  </si>
  <si>
    <t>EXCESS (DEFICIENCY) - Shelter</t>
  </si>
  <si>
    <t>EXCESS (DEFICIENCY) - Non-shelter</t>
  </si>
  <si>
    <t>From Line 235</t>
  </si>
  <si>
    <t xml:space="preserve">TOTAL EXCESS (DEFICIENCY) </t>
  </si>
  <si>
    <t>Line 295 + 297</t>
  </si>
  <si>
    <t>Operating Budget</t>
  </si>
  <si>
    <t xml:space="preserve">TOTAL REVENUE </t>
  </si>
  <si>
    <t>Rental Revenue at Market</t>
  </si>
  <si>
    <t>OPERATING COSTS</t>
  </si>
  <si>
    <t xml:space="preserve"> </t>
  </si>
  <si>
    <t>Maintenance salaries, wages and benefits</t>
  </si>
  <si>
    <t>105</t>
  </si>
  <si>
    <t>Maintenance material and services</t>
  </si>
  <si>
    <t>Building and equipment</t>
  </si>
  <si>
    <t>106</t>
  </si>
  <si>
    <t>Elevators</t>
  </si>
  <si>
    <t>107</t>
  </si>
  <si>
    <t>Electrical systems</t>
  </si>
  <si>
    <t>108</t>
  </si>
  <si>
    <t>Heating, air and plumbing</t>
  </si>
  <si>
    <t>109</t>
  </si>
  <si>
    <t>Grounds</t>
  </si>
  <si>
    <t>110</t>
  </si>
  <si>
    <t xml:space="preserve">Painting </t>
  </si>
  <si>
    <t>111</t>
  </si>
  <si>
    <t>Waste removal</t>
  </si>
  <si>
    <t>112</t>
  </si>
  <si>
    <t>Security</t>
  </si>
  <si>
    <t>113</t>
  </si>
  <si>
    <t>Other (equipment)</t>
  </si>
  <si>
    <t>114</t>
  </si>
  <si>
    <t xml:space="preserve">Line 106 to 114  </t>
  </si>
  <si>
    <t>120</t>
  </si>
  <si>
    <t>Utilities</t>
  </si>
  <si>
    <t>Electricity</t>
  </si>
  <si>
    <t>121</t>
  </si>
  <si>
    <t>Fuel</t>
  </si>
  <si>
    <t>122</t>
  </si>
  <si>
    <t xml:space="preserve">Water and sewage </t>
  </si>
  <si>
    <t>123</t>
  </si>
  <si>
    <t xml:space="preserve">Line 121 to 123  </t>
  </si>
  <si>
    <t>130</t>
  </si>
  <si>
    <t>Administration</t>
  </si>
  <si>
    <t>Salaries, wages and benefits</t>
  </si>
  <si>
    <t>131</t>
  </si>
  <si>
    <t>Management fees</t>
  </si>
  <si>
    <t>132</t>
  </si>
  <si>
    <t>Materials and services</t>
  </si>
  <si>
    <t>133</t>
  </si>
  <si>
    <t>Other</t>
  </si>
  <si>
    <t>134</t>
  </si>
  <si>
    <t xml:space="preserve">Line 131 to 134  </t>
  </si>
  <si>
    <t>140</t>
  </si>
  <si>
    <t>Insurance</t>
  </si>
  <si>
    <t>141</t>
  </si>
  <si>
    <t>Bad debts</t>
  </si>
  <si>
    <t>142</t>
  </si>
  <si>
    <t>150</t>
  </si>
  <si>
    <t xml:space="preserve">Line 105 + 120 + 130 + 140 + 150   </t>
  </si>
  <si>
    <t>155</t>
  </si>
  <si>
    <t>Total Expenses</t>
  </si>
  <si>
    <t>NON-SHELTER REVENUE AND EXPENSES</t>
  </si>
  <si>
    <t>CARE</t>
  </si>
  <si>
    <t>TOTAL</t>
  </si>
  <si>
    <t>NON-SHELTER REVENUE</t>
  </si>
  <si>
    <t>Commercial rent</t>
  </si>
  <si>
    <t>301</t>
  </si>
  <si>
    <t>Grants from the Ministry of Health</t>
  </si>
  <si>
    <t>302</t>
  </si>
  <si>
    <t>Grants from the Ministry of Community and Social Services</t>
  </si>
  <si>
    <t>303</t>
  </si>
  <si>
    <t xml:space="preserve">(specify)      </t>
  </si>
  <si>
    <t>304</t>
  </si>
  <si>
    <t>305</t>
  </si>
  <si>
    <t>TOTAL NON-SHELTER REVENUE</t>
  </si>
  <si>
    <t xml:space="preserve">Line 301 to 305  </t>
  </si>
  <si>
    <t>310</t>
  </si>
  <si>
    <t>NON-SHELTER EXPENSES</t>
  </si>
  <si>
    <t>Operating costs</t>
  </si>
  <si>
    <t>311</t>
  </si>
  <si>
    <t>Maintenance materials and services</t>
  </si>
  <si>
    <t>312</t>
  </si>
  <si>
    <t>313</t>
  </si>
  <si>
    <t>314</t>
  </si>
  <si>
    <t>315</t>
  </si>
  <si>
    <t>Total operating costs</t>
  </si>
  <si>
    <t xml:space="preserve">Line 311 to 315   </t>
  </si>
  <si>
    <t>316</t>
  </si>
  <si>
    <t>Municipal taxes</t>
  </si>
  <si>
    <t>320</t>
  </si>
  <si>
    <t>Mortgage payments</t>
  </si>
  <si>
    <t>325</t>
  </si>
  <si>
    <t>TOTAL NON-SHELTER EXPENSES</t>
  </si>
  <si>
    <t xml:space="preserve">Line 316 + 320 + 325  </t>
  </si>
  <si>
    <t>330</t>
  </si>
  <si>
    <t>NET NON-SHELTER REVENUE</t>
  </si>
  <si>
    <t xml:space="preserve">Line 310  -  330   </t>
  </si>
  <si>
    <t>340</t>
  </si>
  <si>
    <t>COMMERCIAL AND OTHER</t>
  </si>
  <si>
    <t>Less: Mandatory Payment</t>
  </si>
  <si>
    <t>Replacement Reserves</t>
  </si>
  <si>
    <t>EXCESS (DEFICIENCY) - Shelter before Surplus Share</t>
  </si>
  <si>
    <t xml:space="preserve">Add: </t>
  </si>
  <si>
    <t xml:space="preserve">Less: </t>
  </si>
  <si>
    <t>50% surplus share</t>
  </si>
  <si>
    <t>Line 280 - 281 + 282</t>
  </si>
  <si>
    <t>Market Rent Income</t>
  </si>
  <si>
    <t>Amount</t>
  </si>
  <si>
    <t>Line # from AIR</t>
  </si>
  <si>
    <t>for the year ending YYYY</t>
  </si>
  <si>
    <t>CALCULATIONS</t>
  </si>
  <si>
    <t>1 - Operating Expense Ratio</t>
  </si>
  <si>
    <t>1-OER</t>
  </si>
  <si>
    <t>Estimated mandatory payment</t>
  </si>
  <si>
    <t>Expenses</t>
  </si>
  <si>
    <t>Budget</t>
  </si>
  <si>
    <t>Current Year to Date</t>
  </si>
  <si>
    <t>Prior Year Actuals</t>
  </si>
  <si>
    <t>1Bed Apartment</t>
  </si>
  <si>
    <t>2 Bed Apartment</t>
  </si>
  <si>
    <t>3 Bed Apartment</t>
  </si>
  <si>
    <t>4 Bed Apartment</t>
  </si>
  <si>
    <t>1Bed Stacked</t>
  </si>
  <si>
    <t>2 Bed Stacked</t>
  </si>
  <si>
    <t>3 Bed Stacked</t>
  </si>
  <si>
    <t>4 Bed Stacked</t>
  </si>
  <si>
    <t>1Bed TH</t>
  </si>
  <si>
    <t>2 Bed TH</t>
  </si>
  <si>
    <t>3 Bed TH</t>
  </si>
  <si>
    <t>4 Bed TH</t>
  </si>
  <si>
    <t>Bachelor</t>
  </si>
  <si>
    <t>Hostels</t>
  </si>
  <si>
    <t># of Units</t>
  </si>
  <si>
    <t>RGI Units</t>
  </si>
  <si>
    <t>Total Rent</t>
  </si>
  <si>
    <t>Market Units</t>
  </si>
  <si>
    <t>Total Rental Income</t>
  </si>
  <si>
    <t>Rent in Budget Year</t>
  </si>
  <si>
    <t xml:space="preserve">Market Rent Index (MRI) </t>
  </si>
  <si>
    <t>Excess of Indexed Market Revenue over Benchmark Revenue (Line 1224 - Line 1226)</t>
  </si>
  <si>
    <r>
      <t xml:space="preserve">Benchmark /indexed market </t>
    </r>
    <r>
      <rPr>
        <b/>
        <sz val="9"/>
        <rFont val="Arial"/>
        <family val="2"/>
      </rPr>
      <t>rent</t>
    </r>
    <r>
      <rPr>
        <sz val="9"/>
        <rFont val="Arial"/>
        <family val="2"/>
      </rPr>
      <t xml:space="preserve"> prior year </t>
    </r>
  </si>
  <si>
    <r>
      <t xml:space="preserve">Benchmark /indexed market </t>
    </r>
    <r>
      <rPr>
        <b/>
        <sz val="9"/>
        <rFont val="Arial"/>
        <family val="2"/>
      </rPr>
      <t>revenue</t>
    </r>
    <r>
      <rPr>
        <sz val="9"/>
        <rFont val="Arial"/>
        <family val="2"/>
      </rPr>
      <t xml:space="preserve"> prior year</t>
    </r>
  </si>
  <si>
    <r>
      <t xml:space="preserve">Benchmark market </t>
    </r>
    <r>
      <rPr>
        <b/>
        <sz val="9"/>
        <rFont val="Arial"/>
        <family val="2"/>
      </rPr>
      <t>revenue</t>
    </r>
  </si>
  <si>
    <t>Proposed Rent Increase Rate</t>
  </si>
  <si>
    <r>
      <t xml:space="preserve">Mandatory Payment                             Line 1227x(1-OER)           </t>
    </r>
    <r>
      <rPr>
        <sz val="9"/>
        <rFont val="Arial"/>
        <family val="2"/>
      </rPr>
      <t xml:space="preserve">  </t>
    </r>
  </si>
  <si>
    <t>Market Rent Index                                (Line 1220 x [1221/1222])</t>
  </si>
  <si>
    <t>Indexed Market revenue                          (Line 1223 x Line 1222)</t>
  </si>
  <si>
    <t xml:space="preserve">Line 141 to 143   </t>
  </si>
  <si>
    <t>Subsidy Phase-in</t>
  </si>
  <si>
    <t>LESS: Affordable Mortgage Payment</t>
  </si>
  <si>
    <r>
      <t xml:space="preserve">Mandatory Payment Calulcation  </t>
    </r>
    <r>
      <rPr>
        <b/>
        <i/>
        <sz val="12"/>
        <rFont val="Arial"/>
        <family val="2"/>
      </rPr>
      <t>(Use benchmarks in benchmark year, MRI = 1)</t>
    </r>
  </si>
  <si>
    <t>Line 260 - 270-272-275</t>
  </si>
  <si>
    <t>Grants</t>
  </si>
  <si>
    <t>Benchmark Market Rent</t>
  </si>
  <si>
    <t>Indexed Market Rent</t>
  </si>
  <si>
    <t>Lessor of Rent in Budget Year and indexed Market Rent</t>
  </si>
  <si>
    <t>Line 215 + 225 + 235</t>
  </si>
</sst>
</file>

<file path=xl/styles.xml><?xml version="1.0" encoding="utf-8"?>
<styleSheet xmlns="http://schemas.openxmlformats.org/spreadsheetml/2006/main">
  <numFmts count="3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#,##0.0000_);\(#,##0.0000\)"/>
    <numFmt numFmtId="174" formatCode="0.0000"/>
    <numFmt numFmtId="175" formatCode="#,##0.0000"/>
    <numFmt numFmtId="176" formatCode="_(* #,##0.0_);_(* \(#,##0.0\);_(* &quot;-&quot;??_);_(@_)"/>
    <numFmt numFmtId="177" formatCode="_(* #,##0_);_(* \(#,##0\);_(* &quot;-&quot;??_);_(@_)"/>
    <numFmt numFmtId="178" formatCode="#,##0.0"/>
    <numFmt numFmtId="179" formatCode="#,##0.000"/>
    <numFmt numFmtId="180" formatCode="#,##0.00000"/>
    <numFmt numFmtId="181" formatCode="#,##0.000000"/>
    <numFmt numFmtId="182" formatCode="#,##0.0000000"/>
    <numFmt numFmtId="183" formatCode="#,##0.00000000"/>
    <numFmt numFmtId="184" formatCode="#,##0.000000000"/>
    <numFmt numFmtId="185" formatCode="#,##0.0000000000"/>
    <numFmt numFmtId="186" formatCode="_(* #,##0.000_);_(* \(#,##0.000\);_(* &quot;-&quot;??_);_(@_)"/>
    <numFmt numFmtId="187" formatCode="_(* #,##0.0000_);_(* \(#,##0.0000\);_(* &quot;-&quot;??_);_(@_)"/>
    <numFmt numFmtId="188" formatCode="_(* #,##0.00000_);_(* \(#,##0.00000\);_(* &quot;-&quot;??_);_(@_)"/>
    <numFmt numFmtId="189" formatCode="0.0"/>
    <numFmt numFmtId="190" formatCode="0.00000"/>
    <numFmt numFmtId="191" formatCode="_(* #,##0.0000_);_(* \(#,##0.0000\);_(* &quot;-&quot;????_);_(@_)"/>
    <numFmt numFmtId="192" formatCode="0.00000000"/>
    <numFmt numFmtId="193" formatCode="0.0000000"/>
    <numFmt numFmtId="194" formatCode="0.000000"/>
  </numFmts>
  <fonts count="1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0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i/>
      <sz val="12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7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/>
    </xf>
    <xf numFmtId="0" fontId="2" fillId="0" borderId="2" xfId="0" applyFont="1" applyBorder="1" applyAlignment="1">
      <alignment horizontal="center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42" fontId="4" fillId="0" borderId="1" xfId="0" applyNumberFormat="1" applyFont="1" applyFill="1" applyBorder="1" applyAlignment="1">
      <alignment horizontal="right"/>
    </xf>
    <xf numFmtId="173" fontId="4" fillId="2" borderId="1" xfId="0" applyNumberFormat="1" applyFont="1" applyFill="1" applyBorder="1" applyAlignment="1">
      <alignment horizontal="right"/>
    </xf>
    <xf numFmtId="174" fontId="4" fillId="2" borderId="1" xfId="0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8" fillId="0" borderId="0" xfId="0" applyFont="1" applyAlignment="1">
      <alignment/>
    </xf>
    <xf numFmtId="0" fontId="0" fillId="0" borderId="3" xfId="0" applyBorder="1" applyAlignment="1">
      <alignment/>
    </xf>
    <xf numFmtId="0" fontId="10" fillId="0" borderId="0" xfId="0" applyFont="1" applyAlignment="1">
      <alignment/>
    </xf>
    <xf numFmtId="3" fontId="0" fillId="0" borderId="0" xfId="0" applyNumberFormat="1" applyAlignment="1" applyProtection="1">
      <alignment/>
      <protection locked="0"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2" fillId="0" borderId="0" xfId="0" applyFont="1" applyAlignment="1">
      <alignment/>
    </xf>
    <xf numFmtId="0" fontId="11" fillId="0" borderId="0" xfId="0" applyFont="1" applyAlignment="1">
      <alignment/>
    </xf>
    <xf numFmtId="37" fontId="0" fillId="0" borderId="0" xfId="0" applyNumberFormat="1" applyAlignment="1">
      <alignment/>
    </xf>
    <xf numFmtId="37" fontId="11" fillId="0" borderId="0" xfId="0" applyNumberFormat="1" applyFont="1" applyAlignment="1">
      <alignment/>
    </xf>
    <xf numFmtId="37" fontId="11" fillId="0" borderId="0" xfId="0" applyNumberFormat="1" applyFont="1" applyAlignment="1">
      <alignment wrapText="1"/>
    </xf>
    <xf numFmtId="37" fontId="0" fillId="2" borderId="1" xfId="0" applyNumberFormat="1" applyFill="1" applyBorder="1" applyAlignment="1">
      <alignment/>
    </xf>
    <xf numFmtId="37" fontId="1" fillId="2" borderId="4" xfId="0" applyNumberFormat="1" applyFont="1" applyFill="1" applyBorder="1" applyAlignment="1">
      <alignment/>
    </xf>
    <xf numFmtId="37" fontId="1" fillId="2" borderId="1" xfId="0" applyNumberFormat="1" applyFont="1" applyFill="1" applyBorder="1" applyAlignment="1">
      <alignment/>
    </xf>
    <xf numFmtId="42" fontId="4" fillId="2" borderId="1" xfId="0" applyNumberFormat="1" applyFont="1" applyFill="1" applyBorder="1" applyAlignment="1">
      <alignment horizontal="right"/>
    </xf>
    <xf numFmtId="0" fontId="0" fillId="0" borderId="5" xfId="0" applyBorder="1" applyAlignment="1">
      <alignment/>
    </xf>
    <xf numFmtId="0" fontId="10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0" fillId="0" borderId="7" xfId="0" applyFont="1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10" fillId="0" borderId="0" xfId="0" applyFont="1" applyBorder="1" applyAlignment="1">
      <alignment/>
    </xf>
    <xf numFmtId="0" fontId="0" fillId="0" borderId="9" xfId="0" applyBorder="1" applyAlignment="1">
      <alignment/>
    </xf>
    <xf numFmtId="0" fontId="10" fillId="0" borderId="3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9" fillId="0" borderId="13" xfId="0" applyFont="1" applyBorder="1" applyAlignment="1">
      <alignment wrapText="1"/>
    </xf>
    <xf numFmtId="0" fontId="9" fillId="0" borderId="13" xfId="0" applyFont="1" applyBorder="1" applyAlignment="1">
      <alignment/>
    </xf>
    <xf numFmtId="0" fontId="1" fillId="0" borderId="0" xfId="0" applyFont="1" applyAlignment="1">
      <alignment/>
    </xf>
    <xf numFmtId="0" fontId="1" fillId="0" borderId="14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3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 horizontal="left"/>
    </xf>
    <xf numFmtId="0" fontId="0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6" fillId="0" borderId="8" xfId="0" applyFont="1" applyBorder="1" applyAlignment="1">
      <alignment/>
    </xf>
    <xf numFmtId="0" fontId="0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3" xfId="0" applyFont="1" applyBorder="1" applyAlignment="1">
      <alignment horizontal="left"/>
    </xf>
    <xf numFmtId="0" fontId="0" fillId="0" borderId="3" xfId="0" applyFont="1" applyBorder="1" applyAlignment="1">
      <alignment/>
    </xf>
    <xf numFmtId="42" fontId="4" fillId="2" borderId="11" xfId="0" applyNumberFormat="1" applyFont="1" applyFill="1" applyBorder="1" applyAlignment="1">
      <alignment horizontal="right"/>
    </xf>
    <xf numFmtId="0" fontId="1" fillId="0" borderId="14" xfId="0" applyFont="1" applyBorder="1" applyAlignment="1">
      <alignment horizontal="left" wrapText="1"/>
    </xf>
    <xf numFmtId="3" fontId="0" fillId="2" borderId="11" xfId="0" applyNumberFormat="1" applyFill="1" applyBorder="1" applyAlignment="1">
      <alignment/>
    </xf>
    <xf numFmtId="3" fontId="0" fillId="2" borderId="15" xfId="0" applyNumberFormat="1" applyFill="1" applyBorder="1" applyAlignment="1">
      <alignment/>
    </xf>
    <xf numFmtId="0" fontId="1" fillId="0" borderId="1" xfId="0" applyFont="1" applyBorder="1" applyAlignment="1">
      <alignment horizontal="left" wrapText="1"/>
    </xf>
    <xf numFmtId="0" fontId="0" fillId="0" borderId="15" xfId="0" applyBorder="1" applyAlignment="1">
      <alignment/>
    </xf>
    <xf numFmtId="0" fontId="1" fillId="0" borderId="9" xfId="0" applyFont="1" applyBorder="1" applyAlignment="1">
      <alignment/>
    </xf>
    <xf numFmtId="3" fontId="1" fillId="2" borderId="15" xfId="0" applyNumberFormat="1" applyFont="1" applyFill="1" applyBorder="1" applyAlignment="1">
      <alignment/>
    </xf>
    <xf numFmtId="37" fontId="0" fillId="0" borderId="7" xfId="0" applyNumberFormat="1" applyBorder="1" applyAlignment="1">
      <alignment/>
    </xf>
    <xf numFmtId="37" fontId="0" fillId="0" borderId="16" xfId="0" applyNumberFormat="1" applyBorder="1" applyAlignment="1">
      <alignment/>
    </xf>
    <xf numFmtId="0" fontId="9" fillId="0" borderId="3" xfId="0" applyFont="1" applyBorder="1" applyAlignment="1">
      <alignment/>
    </xf>
    <xf numFmtId="0" fontId="1" fillId="0" borderId="8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3" xfId="0" applyFont="1" applyBorder="1" applyAlignment="1">
      <alignment wrapText="1"/>
    </xf>
    <xf numFmtId="37" fontId="1" fillId="2" borderId="17" xfId="0" applyNumberFormat="1" applyFont="1" applyFill="1" applyBorder="1" applyAlignment="1">
      <alignment/>
    </xf>
    <xf numFmtId="37" fontId="0" fillId="0" borderId="3" xfId="0" applyNumberFormat="1" applyBorder="1" applyAlignment="1">
      <alignment/>
    </xf>
    <xf numFmtId="37" fontId="0" fillId="0" borderId="18" xfId="0" applyNumberFormat="1" applyBorder="1" applyAlignment="1">
      <alignment/>
    </xf>
    <xf numFmtId="37" fontId="1" fillId="2" borderId="14" xfId="0" applyNumberFormat="1" applyFont="1" applyFill="1" applyBorder="1" applyAlignment="1">
      <alignment/>
    </xf>
    <xf numFmtId="37" fontId="0" fillId="0" borderId="10" xfId="0" applyNumberFormat="1" applyBorder="1" applyAlignment="1">
      <alignment/>
    </xf>
    <xf numFmtId="37" fontId="0" fillId="0" borderId="11" xfId="0" applyNumberFormat="1" applyBorder="1" applyAlignment="1">
      <alignment/>
    </xf>
    <xf numFmtId="37" fontId="0" fillId="2" borderId="11" xfId="0" applyNumberFormat="1" applyFill="1" applyBorder="1" applyAlignment="1">
      <alignment/>
    </xf>
    <xf numFmtId="37" fontId="0" fillId="0" borderId="15" xfId="0" applyNumberFormat="1" applyBorder="1" applyAlignment="1">
      <alignment/>
    </xf>
    <xf numFmtId="177" fontId="0" fillId="2" borderId="1" xfId="15" applyNumberFormat="1" applyFill="1" applyBorder="1" applyAlignment="1">
      <alignment/>
    </xf>
    <xf numFmtId="177" fontId="0" fillId="2" borderId="11" xfId="15" applyNumberFormat="1" applyFill="1" applyBorder="1" applyAlignment="1">
      <alignment/>
    </xf>
    <xf numFmtId="177" fontId="0" fillId="0" borderId="0" xfId="15" applyNumberFormat="1" applyAlignment="1">
      <alignment/>
    </xf>
    <xf numFmtId="177" fontId="0" fillId="0" borderId="10" xfId="15" applyNumberFormat="1" applyBorder="1" applyAlignment="1">
      <alignment/>
    </xf>
    <xf numFmtId="177" fontId="0" fillId="0" borderId="11" xfId="15" applyNumberFormat="1" applyBorder="1" applyAlignment="1">
      <alignment/>
    </xf>
    <xf numFmtId="177" fontId="0" fillId="0" borderId="16" xfId="15" applyNumberFormat="1" applyBorder="1" applyAlignment="1">
      <alignment/>
    </xf>
    <xf numFmtId="177" fontId="0" fillId="2" borderId="17" xfId="15" applyNumberFormat="1" applyFill="1" applyBorder="1" applyAlignment="1">
      <alignment/>
    </xf>
    <xf numFmtId="177" fontId="0" fillId="0" borderId="19" xfId="15" applyNumberFormat="1" applyBorder="1" applyAlignment="1">
      <alignment/>
    </xf>
    <xf numFmtId="177" fontId="0" fillId="2" borderId="20" xfId="15" applyNumberFormat="1" applyFill="1" applyBorder="1" applyAlignment="1">
      <alignment/>
    </xf>
    <xf numFmtId="177" fontId="1" fillId="0" borderId="0" xfId="15" applyNumberFormat="1" applyFont="1" applyAlignment="1">
      <alignment wrapText="1"/>
    </xf>
    <xf numFmtId="177" fontId="1" fillId="2" borderId="4" xfId="15" applyNumberFormat="1" applyFont="1" applyFill="1" applyBorder="1" applyAlignment="1">
      <alignment/>
    </xf>
    <xf numFmtId="0" fontId="13" fillId="0" borderId="5" xfId="0" applyFont="1" applyBorder="1" applyAlignment="1">
      <alignment/>
    </xf>
    <xf numFmtId="3" fontId="11" fillId="0" borderId="1" xfId="0" applyNumberFormat="1" applyFont="1" applyBorder="1" applyAlignment="1" applyProtection="1">
      <alignment horizontal="center"/>
      <protection locked="0"/>
    </xf>
    <xf numFmtId="0" fontId="13" fillId="0" borderId="7" xfId="0" applyFont="1" applyBorder="1" applyAlignment="1">
      <alignment/>
    </xf>
    <xf numFmtId="0" fontId="13" fillId="0" borderId="0" xfId="0" applyFont="1" applyBorder="1" applyAlignment="1">
      <alignment/>
    </xf>
    <xf numFmtId="177" fontId="13" fillId="2" borderId="11" xfId="15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13" fillId="0" borderId="3" xfId="0" applyFont="1" applyBorder="1" applyAlignment="1">
      <alignment/>
    </xf>
    <xf numFmtId="177" fontId="13" fillId="2" borderId="15" xfId="15" applyNumberFormat="1" applyFont="1" applyFill="1" applyBorder="1" applyAlignment="1" applyProtection="1">
      <alignment/>
      <protection/>
    </xf>
    <xf numFmtId="187" fontId="0" fillId="0" borderId="0" xfId="15" applyNumberFormat="1" applyBorder="1" applyAlignment="1">
      <alignment/>
    </xf>
    <xf numFmtId="187" fontId="0" fillId="0" borderId="0" xfId="15" applyNumberFormat="1" applyAlignment="1">
      <alignment/>
    </xf>
    <xf numFmtId="0" fontId="0" fillId="0" borderId="0" xfId="0" applyFill="1" applyBorder="1" applyAlignment="1">
      <alignment/>
    </xf>
    <xf numFmtId="3" fontId="13" fillId="0" borderId="11" xfId="0" applyNumberFormat="1" applyFont="1" applyFill="1" applyBorder="1" applyAlignment="1" applyProtection="1">
      <alignment/>
      <protection locked="0"/>
    </xf>
    <xf numFmtId="187" fontId="13" fillId="2" borderId="11" xfId="15" applyNumberFormat="1" applyFont="1" applyFill="1" applyBorder="1" applyAlignment="1" applyProtection="1">
      <alignment/>
      <protection/>
    </xf>
    <xf numFmtId="177" fontId="13" fillId="0" borderId="10" xfId="15" applyNumberFormat="1" applyFont="1" applyBorder="1" applyAlignment="1" applyProtection="1">
      <alignment horizontal="right"/>
      <protection locked="0"/>
    </xf>
    <xf numFmtId="175" fontId="13" fillId="0" borderId="11" xfId="0" applyNumberFormat="1" applyFont="1" applyBorder="1" applyAlignment="1" applyProtection="1">
      <alignment horizontal="right"/>
      <protection locked="0"/>
    </xf>
    <xf numFmtId="0" fontId="1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172" fontId="0" fillId="0" borderId="0" xfId="0" applyNumberFormat="1" applyBorder="1" applyAlignment="1">
      <alignment/>
    </xf>
    <xf numFmtId="0" fontId="1" fillId="0" borderId="15" xfId="0" applyFont="1" applyBorder="1" applyAlignment="1">
      <alignment/>
    </xf>
    <xf numFmtId="0" fontId="1" fillId="0" borderId="10" xfId="0" applyFont="1" applyBorder="1" applyAlignment="1">
      <alignment wrapText="1"/>
    </xf>
    <xf numFmtId="3" fontId="1" fillId="0" borderId="10" xfId="0" applyNumberFormat="1" applyFont="1" applyFill="1" applyBorder="1" applyAlignment="1">
      <alignment/>
    </xf>
    <xf numFmtId="172" fontId="1" fillId="0" borderId="1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172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172" fontId="1" fillId="0" borderId="5" xfId="0" applyNumberFormat="1" applyFont="1" applyFill="1" applyBorder="1" applyAlignment="1">
      <alignment/>
    </xf>
    <xf numFmtId="3" fontId="0" fillId="2" borderId="0" xfId="0" applyNumberFormat="1" applyFill="1" applyAlignment="1" applyProtection="1">
      <alignment/>
      <protection/>
    </xf>
    <xf numFmtId="0" fontId="1" fillId="0" borderId="10" xfId="0" applyFont="1" applyBorder="1" applyAlignment="1">
      <alignment/>
    </xf>
    <xf numFmtId="0" fontId="0" fillId="0" borderId="6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8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172" fontId="0" fillId="0" borderId="1" xfId="0" applyNumberFormat="1" applyBorder="1" applyAlignment="1" applyProtection="1">
      <alignment/>
      <protection locked="0"/>
    </xf>
    <xf numFmtId="174" fontId="13" fillId="0" borderId="11" xfId="15" applyNumberFormat="1" applyFont="1" applyBorder="1" applyAlignment="1" applyProtection="1">
      <alignment/>
      <protection/>
    </xf>
    <xf numFmtId="42" fontId="4" fillId="0" borderId="10" xfId="0" applyNumberFormat="1" applyFont="1" applyFill="1" applyBorder="1" applyAlignment="1" applyProtection="1">
      <alignment horizontal="right"/>
      <protection locked="0"/>
    </xf>
    <xf numFmtId="42" fontId="4" fillId="0" borderId="15" xfId="0" applyNumberFormat="1" applyFont="1" applyFill="1" applyBorder="1" applyAlignment="1" applyProtection="1">
      <alignment horizontal="right"/>
      <protection locked="0"/>
    </xf>
    <xf numFmtId="42" fontId="4" fillId="0" borderId="11" xfId="0" applyNumberFormat="1" applyFont="1" applyFill="1" applyBorder="1" applyAlignment="1" applyProtection="1">
      <alignment horizontal="right"/>
      <protection locked="0"/>
    </xf>
    <xf numFmtId="177" fontId="0" fillId="0" borderId="1" xfId="15" applyNumberFormat="1" applyBorder="1" applyAlignment="1" applyProtection="1">
      <alignment/>
      <protection locked="0"/>
    </xf>
    <xf numFmtId="177" fontId="0" fillId="0" borderId="11" xfId="15" applyNumberFormat="1" applyBorder="1" applyAlignment="1" applyProtection="1">
      <alignment/>
      <protection locked="0"/>
    </xf>
    <xf numFmtId="177" fontId="0" fillId="0" borderId="10" xfId="15" applyNumberFormat="1" applyBorder="1" applyAlignment="1" applyProtection="1">
      <alignment/>
      <protection/>
    </xf>
    <xf numFmtId="177" fontId="0" fillId="0" borderId="11" xfId="15" applyNumberFormat="1" applyBorder="1" applyAlignment="1" applyProtection="1">
      <alignment/>
      <protection/>
    </xf>
    <xf numFmtId="37" fontId="0" fillId="0" borderId="11" xfId="0" applyNumberFormat="1" applyBorder="1" applyAlignment="1" applyProtection="1">
      <alignment/>
      <protection locked="0"/>
    </xf>
    <xf numFmtId="37" fontId="0" fillId="0" borderId="1" xfId="0" applyNumberFormat="1" applyBorder="1" applyAlignment="1" applyProtection="1">
      <alignment/>
      <protection locked="0"/>
    </xf>
    <xf numFmtId="177" fontId="0" fillId="0" borderId="15" xfId="15" applyNumberFormat="1" applyBorder="1" applyAlignment="1" applyProtection="1">
      <alignment/>
      <protection locked="0"/>
    </xf>
    <xf numFmtId="177" fontId="0" fillId="0" borderId="11" xfId="15" applyNumberFormat="1" applyFill="1" applyBorder="1" applyAlignment="1" applyProtection="1">
      <alignment/>
      <protection locked="0"/>
    </xf>
    <xf numFmtId="177" fontId="0" fillId="0" borderId="17" xfId="15" applyNumberFormat="1" applyFill="1" applyBorder="1" applyAlignment="1" applyProtection="1">
      <alignment/>
      <protection locked="0"/>
    </xf>
    <xf numFmtId="0" fontId="1" fillId="2" borderId="9" xfId="0" applyFont="1" applyFill="1" applyBorder="1" applyAlignment="1">
      <alignment/>
    </xf>
    <xf numFmtId="0" fontId="1" fillId="2" borderId="15" xfId="0" applyFont="1" applyFill="1" applyBorder="1" applyAlignment="1">
      <alignment/>
    </xf>
    <xf numFmtId="0" fontId="1" fillId="0" borderId="1" xfId="0" applyFont="1" applyBorder="1" applyAlignment="1">
      <alignment wrapText="1"/>
    </xf>
    <xf numFmtId="3" fontId="1" fillId="0" borderId="1" xfId="0" applyNumberFormat="1" applyFont="1" applyFill="1" applyBorder="1" applyAlignment="1">
      <alignment/>
    </xf>
    <xf numFmtId="0" fontId="11" fillId="0" borderId="1" xfId="0" applyFont="1" applyBorder="1" applyAlignment="1">
      <alignment/>
    </xf>
    <xf numFmtId="0" fontId="11" fillId="0" borderId="15" xfId="0" applyFont="1" applyBorder="1" applyAlignment="1">
      <alignment horizontal="right"/>
    </xf>
    <xf numFmtId="0" fontId="0" fillId="0" borderId="0" xfId="0" applyAlignment="1">
      <alignment horizontal="center"/>
    </xf>
    <xf numFmtId="3" fontId="13" fillId="0" borderId="11" xfId="0" applyNumberFormat="1" applyFont="1" applyFill="1" applyBorder="1" applyAlignment="1">
      <alignment/>
    </xf>
    <xf numFmtId="0" fontId="13" fillId="0" borderId="11" xfId="0" applyFont="1" applyFill="1" applyBorder="1" applyAlignment="1">
      <alignment/>
    </xf>
    <xf numFmtId="0" fontId="14" fillId="0" borderId="11" xfId="0" applyFont="1" applyFill="1" applyBorder="1" applyAlignment="1">
      <alignment horizontal="left"/>
    </xf>
    <xf numFmtId="0" fontId="10" fillId="2" borderId="11" xfId="0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 wrapText="1"/>
    </xf>
    <xf numFmtId="0" fontId="10" fillId="2" borderId="15" xfId="0" applyFont="1" applyFill="1" applyBorder="1" applyAlignment="1">
      <alignment horizontal="center"/>
    </xf>
    <xf numFmtId="0" fontId="0" fillId="0" borderId="11" xfId="0" applyFill="1" applyBorder="1" applyAlignment="1" applyProtection="1">
      <alignment/>
      <protection locked="0"/>
    </xf>
    <xf numFmtId="0" fontId="0" fillId="0" borderId="15" xfId="0" applyFill="1" applyBorder="1" applyAlignment="1">
      <alignment/>
    </xf>
    <xf numFmtId="177" fontId="0" fillId="2" borderId="11" xfId="15" applyNumberFormat="1" applyFill="1" applyBorder="1" applyAlignment="1" applyProtection="1">
      <alignment/>
      <protection locked="0"/>
    </xf>
    <xf numFmtId="0" fontId="0" fillId="0" borderId="15" xfId="0" applyFill="1" applyBorder="1" applyAlignment="1" applyProtection="1">
      <alignment/>
      <protection locked="0"/>
    </xf>
    <xf numFmtId="3" fontId="15" fillId="0" borderId="0" xfId="0" applyNumberFormat="1" applyFont="1" applyFill="1" applyAlignment="1">
      <alignment/>
    </xf>
    <xf numFmtId="177" fontId="0" fillId="2" borderId="11" xfId="15" applyNumberFormat="1" applyFill="1" applyBorder="1" applyAlignment="1" applyProtection="1">
      <alignment/>
      <protection/>
    </xf>
    <xf numFmtId="172" fontId="0" fillId="3" borderId="1" xfId="0" applyNumberFormat="1" applyFill="1" applyBorder="1" applyAlignment="1" applyProtection="1">
      <alignment/>
      <protection locked="0"/>
    </xf>
    <xf numFmtId="0" fontId="0" fillId="0" borderId="14" xfId="0" applyFont="1" applyFill="1" applyBorder="1" applyAlignment="1">
      <alignment/>
    </xf>
    <xf numFmtId="1" fontId="0" fillId="0" borderId="10" xfId="0" applyNumberFormat="1" applyBorder="1" applyAlignment="1" applyProtection="1">
      <alignment/>
      <protection locked="0"/>
    </xf>
    <xf numFmtId="1" fontId="0" fillId="0" borderId="6" xfId="0" applyNumberFormat="1" applyBorder="1" applyAlignment="1" applyProtection="1">
      <alignment/>
      <protection locked="0"/>
    </xf>
    <xf numFmtId="1" fontId="0" fillId="2" borderId="6" xfId="0" applyNumberFormat="1" applyFill="1" applyBorder="1" applyAlignment="1">
      <alignment/>
    </xf>
    <xf numFmtId="1" fontId="0" fillId="0" borderId="6" xfId="0" applyNumberFormat="1" applyFill="1" applyBorder="1" applyAlignment="1">
      <alignment/>
    </xf>
    <xf numFmtId="1" fontId="0" fillId="2" borderId="10" xfId="0" applyNumberFormat="1" applyFill="1" applyBorder="1" applyAlignment="1">
      <alignment/>
    </xf>
    <xf numFmtId="1" fontId="0" fillId="0" borderId="11" xfId="0" applyNumberFormat="1" applyBorder="1" applyAlignment="1" applyProtection="1">
      <alignment/>
      <protection locked="0"/>
    </xf>
    <xf numFmtId="1" fontId="0" fillId="0" borderId="8" xfId="0" applyNumberFormat="1" applyBorder="1" applyAlignment="1" applyProtection="1">
      <alignment/>
      <protection locked="0"/>
    </xf>
    <xf numFmtId="1" fontId="0" fillId="2" borderId="8" xfId="0" applyNumberFormat="1" applyFill="1" applyBorder="1" applyAlignment="1">
      <alignment/>
    </xf>
    <xf numFmtId="1" fontId="0" fillId="0" borderId="8" xfId="0" applyNumberFormat="1" applyFill="1" applyBorder="1" applyAlignment="1">
      <alignment/>
    </xf>
    <xf numFmtId="1" fontId="0" fillId="2" borderId="11" xfId="0" applyNumberFormat="1" applyFill="1" applyBorder="1" applyAlignment="1">
      <alignment/>
    </xf>
    <xf numFmtId="1" fontId="0" fillId="0" borderId="15" xfId="0" applyNumberFormat="1" applyBorder="1" applyAlignment="1" applyProtection="1">
      <alignment/>
      <protection locked="0"/>
    </xf>
    <xf numFmtId="1" fontId="0" fillId="0" borderId="9" xfId="0" applyNumberFormat="1" applyBorder="1" applyAlignment="1" applyProtection="1">
      <alignment/>
      <protection locked="0"/>
    </xf>
    <xf numFmtId="1" fontId="0" fillId="2" borderId="9" xfId="0" applyNumberFormat="1" applyFill="1" applyBorder="1" applyAlignment="1">
      <alignment/>
    </xf>
    <xf numFmtId="1" fontId="0" fillId="0" borderId="9" xfId="0" applyNumberFormat="1" applyFill="1" applyBorder="1" applyAlignment="1">
      <alignment/>
    </xf>
    <xf numFmtId="1" fontId="0" fillId="2" borderId="15" xfId="0" applyNumberFormat="1" applyFill="1" applyBorder="1" applyAlignment="1">
      <alignment/>
    </xf>
    <xf numFmtId="1" fontId="1" fillId="2" borderId="18" xfId="0" applyNumberFormat="1" applyFont="1" applyFill="1" applyBorder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wrapText="1"/>
    </xf>
    <xf numFmtId="177" fontId="7" fillId="0" borderId="0" xfId="15" applyNumberFormat="1" applyFont="1" applyAlignment="1">
      <alignment horizontal="center"/>
    </xf>
    <xf numFmtId="3" fontId="1" fillId="2" borderId="0" xfId="0" applyNumberFormat="1" applyFont="1" applyFill="1" applyAlignment="1" applyProtection="1">
      <alignment/>
      <protection/>
    </xf>
    <xf numFmtId="0" fontId="8" fillId="0" borderId="0" xfId="0" applyFont="1" applyFill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7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workbookViewId="0" topLeftCell="A1">
      <selection activeCell="F25" sqref="F25"/>
    </sheetView>
  </sheetViews>
  <sheetFormatPr defaultColWidth="9.140625" defaultRowHeight="12.75"/>
  <cols>
    <col min="2" max="2" width="5.57421875" style="0" customWidth="1"/>
    <col min="3" max="3" width="24.421875" style="0" customWidth="1"/>
    <col min="5" max="5" width="6.57421875" style="0" customWidth="1"/>
    <col min="6" max="6" width="9.140625" style="22" customWidth="1"/>
    <col min="7" max="7" width="6.421875" style="0" customWidth="1"/>
    <col min="8" max="8" width="9.28125" style="0" bestFit="1" customWidth="1"/>
  </cols>
  <sheetData>
    <row r="1" spans="1:8" s="20" customFormat="1" ht="18">
      <c r="A1" s="188" t="s">
        <v>55</v>
      </c>
      <c r="B1" s="188"/>
      <c r="C1" s="188"/>
      <c r="D1" s="188"/>
      <c r="E1" s="188"/>
      <c r="F1" s="188"/>
      <c r="G1" s="188"/>
      <c r="H1" s="188"/>
    </row>
    <row r="2" spans="1:8" s="20" customFormat="1" ht="18">
      <c r="A2" s="189" t="s">
        <v>159</v>
      </c>
      <c r="B2" s="189"/>
      <c r="C2" s="189"/>
      <c r="D2" s="189"/>
      <c r="E2" s="189"/>
      <c r="F2" s="189"/>
      <c r="G2" s="189"/>
      <c r="H2" s="189"/>
    </row>
    <row r="3" spans="6:10" s="117" customFormat="1" ht="38.25">
      <c r="F3" s="118"/>
      <c r="G3" s="118"/>
      <c r="H3" s="119" t="s">
        <v>165</v>
      </c>
      <c r="I3" s="117" t="s">
        <v>166</v>
      </c>
      <c r="J3" s="117" t="s">
        <v>167</v>
      </c>
    </row>
    <row r="4" ht="12.75">
      <c r="G4" s="22"/>
    </row>
    <row r="5" spans="1:10" ht="12.75">
      <c r="A5" s="57" t="s">
        <v>34</v>
      </c>
      <c r="B5" s="41"/>
      <c r="C5" s="41"/>
      <c r="D5" s="41"/>
      <c r="E5" s="41"/>
      <c r="F5" s="42"/>
      <c r="G5" s="42"/>
      <c r="H5" s="49"/>
      <c r="I5" s="49"/>
      <c r="J5" s="49"/>
    </row>
    <row r="6" spans="1:10" ht="12.75">
      <c r="A6" s="43"/>
      <c r="B6" s="44"/>
      <c r="C6" s="44"/>
      <c r="D6" s="44"/>
      <c r="E6" s="44"/>
      <c r="F6" s="45"/>
      <c r="G6" s="45"/>
      <c r="H6" s="50"/>
      <c r="I6" s="50"/>
      <c r="J6" s="50"/>
    </row>
    <row r="7" spans="1:10" ht="12.75">
      <c r="A7" s="43">
        <v>210</v>
      </c>
      <c r="B7" s="44" t="s">
        <v>57</v>
      </c>
      <c r="C7" s="44"/>
      <c r="D7" s="44"/>
      <c r="E7" s="44"/>
      <c r="F7" s="45"/>
      <c r="G7" s="45"/>
      <c r="H7" s="91">
        <f>+Rents!F12</f>
        <v>0</v>
      </c>
      <c r="I7" s="149"/>
      <c r="J7" s="149"/>
    </row>
    <row r="8" spans="1:10" ht="12.75">
      <c r="A8" s="43">
        <v>212</v>
      </c>
      <c r="B8" s="44" t="s">
        <v>35</v>
      </c>
      <c r="C8" s="44"/>
      <c r="D8" s="44"/>
      <c r="E8" s="44"/>
      <c r="F8" s="45"/>
      <c r="G8" s="45"/>
      <c r="H8" s="148">
        <v>0</v>
      </c>
      <c r="I8" s="148">
        <v>0</v>
      </c>
      <c r="J8" s="148">
        <v>0</v>
      </c>
    </row>
    <row r="9" spans="1:10" ht="12.75">
      <c r="A9" s="46">
        <v>215</v>
      </c>
      <c r="B9" s="21" t="s">
        <v>36</v>
      </c>
      <c r="C9" s="21"/>
      <c r="D9" s="21"/>
      <c r="E9" s="21"/>
      <c r="F9" s="47" t="s">
        <v>37</v>
      </c>
      <c r="G9" s="47"/>
      <c r="H9" s="90">
        <f>+H7-H8</f>
        <v>0</v>
      </c>
      <c r="I9" s="90">
        <f>+I7-I8</f>
        <v>0</v>
      </c>
      <c r="J9" s="90">
        <f>+J7-J8</f>
        <v>0</v>
      </c>
    </row>
    <row r="10" spans="7:10" ht="12.75">
      <c r="G10" s="22"/>
      <c r="H10" s="92"/>
      <c r="I10" s="92"/>
      <c r="J10" s="92"/>
    </row>
    <row r="11" spans="1:10" ht="12.75">
      <c r="A11" s="57" t="s">
        <v>38</v>
      </c>
      <c r="B11" s="41"/>
      <c r="C11" s="41"/>
      <c r="D11" s="41"/>
      <c r="E11" s="41"/>
      <c r="F11" s="42"/>
      <c r="G11" s="42"/>
      <c r="H11" s="93"/>
      <c r="I11" s="93"/>
      <c r="J11" s="93"/>
    </row>
    <row r="12" spans="1:10" ht="12.75">
      <c r="A12" s="43">
        <v>221</v>
      </c>
      <c r="B12" s="44" t="s">
        <v>39</v>
      </c>
      <c r="C12" s="44"/>
      <c r="D12" s="44"/>
      <c r="E12" s="44"/>
      <c r="F12" s="45"/>
      <c r="G12" s="45"/>
      <c r="H12" s="143"/>
      <c r="I12" s="143"/>
      <c r="J12" s="143"/>
    </row>
    <row r="13" spans="1:10" ht="12.75">
      <c r="A13" s="43">
        <v>222</v>
      </c>
      <c r="B13" s="44" t="s">
        <v>40</v>
      </c>
      <c r="C13" s="44"/>
      <c r="D13" s="44"/>
      <c r="E13" s="44"/>
      <c r="F13" s="45"/>
      <c r="G13" s="45"/>
      <c r="H13" s="143">
        <v>0</v>
      </c>
      <c r="I13" s="143">
        <v>0</v>
      </c>
      <c r="J13" s="143">
        <v>0</v>
      </c>
    </row>
    <row r="14" spans="1:10" ht="12.75">
      <c r="A14" s="43">
        <v>223</v>
      </c>
      <c r="B14" s="44" t="s">
        <v>41</v>
      </c>
      <c r="C14" s="44"/>
      <c r="D14" s="44"/>
      <c r="E14" s="44"/>
      <c r="F14" s="45"/>
      <c r="G14" s="45"/>
      <c r="H14" s="143">
        <v>0</v>
      </c>
      <c r="I14" s="143">
        <v>0</v>
      </c>
      <c r="J14" s="143">
        <v>0</v>
      </c>
    </row>
    <row r="15" spans="1:10" ht="12.75">
      <c r="A15" s="43">
        <v>224</v>
      </c>
      <c r="B15" s="44" t="s">
        <v>202</v>
      </c>
      <c r="C15" s="44"/>
      <c r="D15" s="44"/>
      <c r="E15" s="44"/>
      <c r="F15" s="45"/>
      <c r="G15" s="45"/>
      <c r="H15" s="148">
        <v>0</v>
      </c>
      <c r="I15" s="148">
        <v>0</v>
      </c>
      <c r="J15" s="148">
        <v>0</v>
      </c>
    </row>
    <row r="16" spans="1:10" ht="12.75">
      <c r="A16" s="46">
        <v>225</v>
      </c>
      <c r="B16" s="21" t="s">
        <v>42</v>
      </c>
      <c r="C16" s="21"/>
      <c r="D16" s="21"/>
      <c r="E16" s="21"/>
      <c r="F16" s="47" t="s">
        <v>43</v>
      </c>
      <c r="G16" s="47"/>
      <c r="H16" s="90">
        <f>SUM(H12:H15)</f>
        <v>0</v>
      </c>
      <c r="I16" s="90">
        <f>SUM(I12:I15)</f>
        <v>0</v>
      </c>
      <c r="J16" s="90">
        <f>SUM(J12:J15)</f>
        <v>0</v>
      </c>
    </row>
    <row r="17" spans="7:10" ht="12.75">
      <c r="G17" s="22"/>
      <c r="H17" s="92"/>
      <c r="I17" s="92"/>
      <c r="J17" s="92"/>
    </row>
    <row r="18" spans="1:10" ht="12.75">
      <c r="A18" s="57" t="s">
        <v>44</v>
      </c>
      <c r="B18" s="41"/>
      <c r="C18" s="41"/>
      <c r="D18" s="41"/>
      <c r="E18" s="41"/>
      <c r="F18" s="42"/>
      <c r="G18" s="42"/>
      <c r="H18" s="93"/>
      <c r="I18" s="93"/>
      <c r="J18" s="93"/>
    </row>
    <row r="19" spans="1:10" ht="12.75">
      <c r="A19" s="43">
        <v>232</v>
      </c>
      <c r="B19" s="44" t="s">
        <v>45</v>
      </c>
      <c r="C19" s="44"/>
      <c r="D19" s="44"/>
      <c r="E19" s="44"/>
      <c r="F19" s="45"/>
      <c r="G19" s="45"/>
      <c r="H19" s="143"/>
      <c r="I19" s="143"/>
      <c r="J19" s="143"/>
    </row>
    <row r="20" spans="1:10" ht="12.75">
      <c r="A20" s="43">
        <v>233</v>
      </c>
      <c r="B20" s="44" t="s">
        <v>46</v>
      </c>
      <c r="C20" s="44"/>
      <c r="D20" s="44"/>
      <c r="E20" s="44"/>
      <c r="F20" s="45"/>
      <c r="G20" s="45"/>
      <c r="H20" s="169">
        <f>0+'Non-Shelter'!K33</f>
        <v>0</v>
      </c>
      <c r="I20" s="143">
        <v>0</v>
      </c>
      <c r="J20" s="143">
        <v>0</v>
      </c>
    </row>
    <row r="21" spans="1:10" ht="12.75">
      <c r="A21" s="46">
        <v>235</v>
      </c>
      <c r="B21" s="21" t="s">
        <v>47</v>
      </c>
      <c r="C21" s="21"/>
      <c r="D21" s="21"/>
      <c r="E21" s="21"/>
      <c r="F21" s="47" t="s">
        <v>48</v>
      </c>
      <c r="G21" s="47"/>
      <c r="H21" s="90">
        <f>SUM(H19:H20)</f>
        <v>0</v>
      </c>
      <c r="I21" s="90">
        <f>SUM(I19:I20)</f>
        <v>0</v>
      </c>
      <c r="J21" s="90">
        <f>SUM(J19:J20)</f>
        <v>0</v>
      </c>
    </row>
    <row r="22" spans="7:10" ht="12.75">
      <c r="G22" s="22"/>
      <c r="H22" s="92"/>
      <c r="I22" s="92"/>
      <c r="J22" s="92"/>
    </row>
    <row r="23" spans="1:10" ht="13.5" thickBot="1">
      <c r="A23" s="57" t="s">
        <v>160</v>
      </c>
      <c r="B23" s="41"/>
      <c r="C23" s="41"/>
      <c r="D23" s="41"/>
      <c r="E23" s="41"/>
      <c r="F23" s="42"/>
      <c r="G23" s="42"/>
      <c r="H23" s="95"/>
      <c r="I23" s="95"/>
      <c r="J23" s="95"/>
    </row>
    <row r="24" spans="1:10" ht="13.5" thickBot="1">
      <c r="A24" s="43">
        <v>260</v>
      </c>
      <c r="B24" s="44" t="s">
        <v>56</v>
      </c>
      <c r="C24" s="44"/>
      <c r="D24" s="44"/>
      <c r="E24" s="44"/>
      <c r="F24" s="45" t="s">
        <v>206</v>
      </c>
      <c r="G24" s="45"/>
      <c r="H24" s="96">
        <f>+H9+H16+H21</f>
        <v>0</v>
      </c>
      <c r="I24" s="96">
        <f>+I9+I16+I21</f>
        <v>0</v>
      </c>
      <c r="J24" s="96">
        <f>+J9+J16+J21</f>
        <v>0</v>
      </c>
    </row>
    <row r="25" spans="1:10" ht="13.5" thickBot="1">
      <c r="A25" s="43">
        <v>270</v>
      </c>
      <c r="B25" s="44" t="s">
        <v>49</v>
      </c>
      <c r="C25" s="44"/>
      <c r="D25" s="44"/>
      <c r="E25" s="44"/>
      <c r="F25" s="45"/>
      <c r="G25" s="45"/>
      <c r="H25" s="96">
        <f>+Expenses!G41</f>
        <v>0</v>
      </c>
      <c r="I25" s="96">
        <f>+Expenses!H41</f>
        <v>0</v>
      </c>
      <c r="J25" s="96">
        <f>+Expenses!I41</f>
        <v>0</v>
      </c>
    </row>
    <row r="26" spans="1:10" ht="13.5" thickBot="1">
      <c r="A26" s="43">
        <v>272</v>
      </c>
      <c r="B26" s="44" t="s">
        <v>199</v>
      </c>
      <c r="C26" s="44"/>
      <c r="D26" s="44"/>
      <c r="E26" s="44"/>
      <c r="F26" s="45"/>
      <c r="G26" s="45"/>
      <c r="H26" s="96">
        <f>+Benchmarks!F16</f>
        <v>0</v>
      </c>
      <c r="I26" s="96"/>
      <c r="J26" s="96"/>
    </row>
    <row r="27" spans="1:10" ht="13.5" thickBot="1">
      <c r="A27" s="43">
        <v>275</v>
      </c>
      <c r="B27" s="44" t="s">
        <v>149</v>
      </c>
      <c r="C27" s="44"/>
      <c r="D27" s="44"/>
      <c r="E27" s="44"/>
      <c r="F27" s="45"/>
      <c r="G27" s="45"/>
      <c r="H27" s="96" t="e">
        <f>IF('Mandatory Payment'!E14&gt;0,'Mandatory Payment'!E14,0)</f>
        <v>#DIV/0!</v>
      </c>
      <c r="I27" s="96">
        <f>IF('Mandatory Payment'!F14&gt;0,'Mandatory Payment'!F14,0)</f>
        <v>0</v>
      </c>
      <c r="J27" s="96">
        <f>IF('Mandatory Payment'!G14&gt;0,'Mandatory Payment'!G14,0)</f>
        <v>0</v>
      </c>
    </row>
    <row r="28" spans="1:10" ht="13.5" thickBot="1">
      <c r="A28" s="43">
        <v>280</v>
      </c>
      <c r="B28" s="44" t="s">
        <v>151</v>
      </c>
      <c r="C28" s="44"/>
      <c r="D28" s="44"/>
      <c r="E28" s="44"/>
      <c r="F28" s="45" t="s">
        <v>201</v>
      </c>
      <c r="G28" s="45"/>
      <c r="H28" s="96" t="e">
        <f>+H24-H25-H27-H26</f>
        <v>#DIV/0!</v>
      </c>
      <c r="I28" s="96">
        <f>+I24-I25-I27</f>
        <v>0</v>
      </c>
      <c r="J28" s="96">
        <f>+J24-J25-J27</f>
        <v>0</v>
      </c>
    </row>
    <row r="29" spans="1:10" ht="13.5" thickBot="1">
      <c r="A29" s="43">
        <v>281</v>
      </c>
      <c r="B29" s="44" t="s">
        <v>153</v>
      </c>
      <c r="C29" s="44" t="s">
        <v>154</v>
      </c>
      <c r="D29" s="44"/>
      <c r="E29" s="44"/>
      <c r="F29" s="45"/>
      <c r="G29" s="45"/>
      <c r="H29" s="96" t="e">
        <f>+H28*0.5</f>
        <v>#DIV/0!</v>
      </c>
      <c r="I29" s="96">
        <f>+I28*0.5</f>
        <v>0</v>
      </c>
      <c r="J29" s="96">
        <f>+J28*0.5</f>
        <v>0</v>
      </c>
    </row>
    <row r="30" spans="1:10" ht="13.5" thickBot="1">
      <c r="A30" s="43">
        <v>282</v>
      </c>
      <c r="B30" s="44" t="s">
        <v>152</v>
      </c>
      <c r="C30" s="44" t="s">
        <v>198</v>
      </c>
      <c r="D30" s="44"/>
      <c r="E30" s="44"/>
      <c r="F30" s="45"/>
      <c r="G30" s="45"/>
      <c r="H30" s="150"/>
      <c r="I30" s="96"/>
      <c r="J30" s="96"/>
    </row>
    <row r="31" spans="1:10" ht="13.5" thickBot="1">
      <c r="A31" s="43">
        <v>290</v>
      </c>
      <c r="B31" s="44" t="s">
        <v>50</v>
      </c>
      <c r="C31" s="44"/>
      <c r="D31" s="44"/>
      <c r="E31" s="44"/>
      <c r="F31" s="45" t="s">
        <v>155</v>
      </c>
      <c r="G31" s="45"/>
      <c r="H31" s="96" t="e">
        <f>+H28-H29+H30</f>
        <v>#DIV/0!</v>
      </c>
      <c r="I31" s="96">
        <f>+I28-I29+I30</f>
        <v>0</v>
      </c>
      <c r="J31" s="96">
        <f>+J28-J29+J30</f>
        <v>0</v>
      </c>
    </row>
    <row r="32" spans="1:10" ht="13.5" thickBot="1">
      <c r="A32" s="43">
        <v>297</v>
      </c>
      <c r="B32" s="44" t="s">
        <v>51</v>
      </c>
      <c r="C32" s="44"/>
      <c r="D32" s="44"/>
      <c r="E32" s="44"/>
      <c r="F32" s="45" t="s">
        <v>52</v>
      </c>
      <c r="G32" s="45"/>
      <c r="H32" s="96">
        <f>H21</f>
        <v>0</v>
      </c>
      <c r="I32" s="150"/>
      <c r="J32" s="150"/>
    </row>
    <row r="33" spans="1:10" ht="13.5" thickBot="1">
      <c r="A33" s="43"/>
      <c r="B33" s="44"/>
      <c r="C33" s="44"/>
      <c r="D33" s="44"/>
      <c r="E33" s="44"/>
      <c r="F33" s="45"/>
      <c r="G33" s="45"/>
      <c r="H33" s="97"/>
      <c r="I33" s="97"/>
      <c r="J33" s="97"/>
    </row>
    <row r="34" spans="1:10" ht="12.75">
      <c r="A34" s="46">
        <v>299</v>
      </c>
      <c r="B34" s="21" t="s">
        <v>53</v>
      </c>
      <c r="C34" s="21"/>
      <c r="D34" s="21"/>
      <c r="E34" s="21"/>
      <c r="F34" s="47" t="s">
        <v>54</v>
      </c>
      <c r="G34" s="47"/>
      <c r="H34" s="98" t="e">
        <f>+H31+H32</f>
        <v>#DIV/0!</v>
      </c>
      <c r="I34" s="98">
        <f>+I31+I32</f>
        <v>0</v>
      </c>
      <c r="J34" s="98">
        <f>+J31+J32</f>
        <v>0</v>
      </c>
    </row>
    <row r="35" ht="12.75">
      <c r="G35" s="22"/>
    </row>
    <row r="36" ht="12.75">
      <c r="G36" s="22"/>
    </row>
  </sheetData>
  <sheetProtection sheet="1" objects="1" scenarios="1"/>
  <mergeCells count="2">
    <mergeCell ref="A1:H1"/>
    <mergeCell ref="A2:H2"/>
  </mergeCells>
  <printOptions/>
  <pageMargins left="0.75" right="0.75" top="1" bottom="1" header="0.5" footer="0.5"/>
  <pageSetup horizontalDpi="200" verticalDpi="200" orientation="portrait" scale="92" r:id="rId1"/>
  <headerFooter alignWithMargins="0">
    <oddFooter>&amp;LOperating Budget&amp;R&amp;P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zoomScale="95" zoomScaleNormal="95" workbookViewId="0" topLeftCell="A1">
      <selection activeCell="J6" sqref="J6"/>
    </sheetView>
  </sheetViews>
  <sheetFormatPr defaultColWidth="9.140625" defaultRowHeight="12.75"/>
  <cols>
    <col min="1" max="1" width="3.7109375" style="0" customWidth="1"/>
    <col min="2" max="2" width="5.00390625" style="0" customWidth="1"/>
    <col min="6" max="6" width="13.140625" style="0" customWidth="1"/>
    <col min="7" max="7" width="14.7109375" style="22" customWidth="1"/>
    <col min="8" max="8" width="4.140625" style="22" customWidth="1"/>
    <col min="9" max="9" width="9.140625" style="31" customWidth="1"/>
    <col min="10" max="10" width="12.421875" style="31" customWidth="1"/>
    <col min="11" max="11" width="13.421875" style="31" customWidth="1"/>
  </cols>
  <sheetData>
    <row r="1" spans="1:11" s="29" customFormat="1" ht="15.75">
      <c r="A1" s="189" t="s">
        <v>111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3" spans="9:11" s="30" customFormat="1" ht="24">
      <c r="I3" s="32" t="s">
        <v>112</v>
      </c>
      <c r="J3" s="33" t="s">
        <v>148</v>
      </c>
      <c r="K3" s="32" t="s">
        <v>113</v>
      </c>
    </row>
    <row r="4" spans="1:11" ht="12.75">
      <c r="A4" s="57" t="s">
        <v>114</v>
      </c>
      <c r="B4" s="41"/>
      <c r="C4" s="41"/>
      <c r="D4" s="41"/>
      <c r="E4" s="41"/>
      <c r="F4" s="41"/>
      <c r="G4" s="42"/>
      <c r="H4" s="42"/>
      <c r="I4" s="86"/>
      <c r="J4" s="86"/>
      <c r="K4" s="86"/>
    </row>
    <row r="5" spans="1:11" ht="12.75">
      <c r="A5" s="43"/>
      <c r="B5" s="44"/>
      <c r="C5" s="44"/>
      <c r="D5" s="44"/>
      <c r="E5" s="44"/>
      <c r="F5" s="44"/>
      <c r="G5" s="45"/>
      <c r="H5" s="45"/>
      <c r="I5" s="87"/>
      <c r="J5" s="87"/>
      <c r="K5" s="87"/>
    </row>
    <row r="6" spans="1:11" ht="12.75">
      <c r="A6" s="43"/>
      <c r="B6" s="44" t="s">
        <v>115</v>
      </c>
      <c r="C6" s="44"/>
      <c r="D6" s="44"/>
      <c r="E6" s="44"/>
      <c r="F6" s="44"/>
      <c r="G6" s="45"/>
      <c r="H6" s="45" t="s">
        <v>116</v>
      </c>
      <c r="I6" s="146"/>
      <c r="J6" s="146"/>
      <c r="K6" s="88">
        <f>SUM(I6:J6)</f>
        <v>0</v>
      </c>
    </row>
    <row r="7" spans="1:11" ht="12.75">
      <c r="A7" s="43"/>
      <c r="B7" s="44" t="s">
        <v>117</v>
      </c>
      <c r="C7" s="44"/>
      <c r="D7" s="44"/>
      <c r="E7" s="44"/>
      <c r="F7" s="44"/>
      <c r="G7" s="45"/>
      <c r="H7" s="45" t="s">
        <v>118</v>
      </c>
      <c r="I7" s="146"/>
      <c r="J7" s="146"/>
      <c r="K7" s="88">
        <f>SUM(I7:J7)</f>
        <v>0</v>
      </c>
    </row>
    <row r="8" spans="1:11" ht="12.75">
      <c r="A8" s="43"/>
      <c r="B8" s="44" t="s">
        <v>119</v>
      </c>
      <c r="C8" s="44"/>
      <c r="D8" s="44"/>
      <c r="E8" s="44"/>
      <c r="F8" s="44"/>
      <c r="G8" s="45"/>
      <c r="H8" s="45" t="s">
        <v>120</v>
      </c>
      <c r="I8" s="146"/>
      <c r="J8" s="146"/>
      <c r="K8" s="88">
        <f>SUM(I8:J8)</f>
        <v>0</v>
      </c>
    </row>
    <row r="9" spans="1:11" ht="12.75">
      <c r="A9" s="43"/>
      <c r="B9" s="44" t="s">
        <v>99</v>
      </c>
      <c r="C9" s="44"/>
      <c r="D9" s="44" t="s">
        <v>121</v>
      </c>
      <c r="E9" s="44"/>
      <c r="F9" s="44"/>
      <c r="G9" s="45"/>
      <c r="H9" s="45" t="s">
        <v>122</v>
      </c>
      <c r="I9" s="146"/>
      <c r="J9" s="146"/>
      <c r="K9" s="88">
        <f>SUM(I9:J9)</f>
        <v>0</v>
      </c>
    </row>
    <row r="10" spans="1:11" ht="12.75">
      <c r="A10" s="43"/>
      <c r="B10" s="44"/>
      <c r="C10" s="44"/>
      <c r="D10" s="44"/>
      <c r="E10" s="44"/>
      <c r="F10" s="44"/>
      <c r="G10" s="45"/>
      <c r="H10" s="45" t="s">
        <v>123</v>
      </c>
      <c r="I10" s="146"/>
      <c r="J10" s="146"/>
      <c r="K10" s="88">
        <f>SUM(I10:J10)</f>
        <v>0</v>
      </c>
    </row>
    <row r="11" spans="1:11" ht="12.75">
      <c r="A11" s="43"/>
      <c r="B11" s="44"/>
      <c r="C11" s="44"/>
      <c r="D11" s="44"/>
      <c r="E11" s="44"/>
      <c r="F11" s="44"/>
      <c r="G11" s="45"/>
      <c r="H11" s="45"/>
      <c r="I11" s="89"/>
      <c r="J11" s="87"/>
      <c r="K11" s="88"/>
    </row>
    <row r="12" spans="1:11" s="2" customFormat="1" ht="12.75">
      <c r="A12" s="74" t="s">
        <v>124</v>
      </c>
      <c r="B12" s="58"/>
      <c r="C12" s="58"/>
      <c r="D12" s="58"/>
      <c r="E12" s="58"/>
      <c r="F12" s="58"/>
      <c r="G12" s="78" t="s">
        <v>125</v>
      </c>
      <c r="H12" s="78" t="s">
        <v>126</v>
      </c>
      <c r="I12" s="85">
        <f>SUM(I6:I11)</f>
        <v>0</v>
      </c>
      <c r="J12" s="36">
        <f>SUM(J6:J11)</f>
        <v>0</v>
      </c>
      <c r="K12" s="36">
        <f>SUM(K6:K11)</f>
        <v>0</v>
      </c>
    </row>
    <row r="14" spans="1:11" ht="12.75">
      <c r="A14" s="57" t="s">
        <v>127</v>
      </c>
      <c r="B14" s="41"/>
      <c r="C14" s="41"/>
      <c r="D14" s="41"/>
      <c r="E14" s="41"/>
      <c r="F14" s="41"/>
      <c r="G14" s="42"/>
      <c r="H14" s="42"/>
      <c r="I14" s="86"/>
      <c r="J14" s="86"/>
      <c r="K14" s="86"/>
    </row>
    <row r="15" spans="1:11" ht="12.75">
      <c r="A15" s="43"/>
      <c r="B15" s="44"/>
      <c r="C15" s="44"/>
      <c r="D15" s="44"/>
      <c r="E15" s="44"/>
      <c r="F15" s="44"/>
      <c r="G15" s="45"/>
      <c r="H15" s="45"/>
      <c r="I15" s="87"/>
      <c r="J15" s="87"/>
      <c r="K15" s="87"/>
    </row>
    <row r="16" spans="1:11" ht="12.75">
      <c r="A16" s="43"/>
      <c r="B16" s="44" t="s">
        <v>128</v>
      </c>
      <c r="C16" s="44"/>
      <c r="D16" s="44"/>
      <c r="E16" s="44"/>
      <c r="F16" s="44"/>
      <c r="G16" s="45"/>
      <c r="H16" s="45"/>
      <c r="I16" s="87"/>
      <c r="J16" s="87"/>
      <c r="K16" s="87"/>
    </row>
    <row r="17" spans="1:11" ht="12.75">
      <c r="A17" s="43"/>
      <c r="B17" s="44"/>
      <c r="C17" s="44"/>
      <c r="D17" s="44"/>
      <c r="E17" s="44"/>
      <c r="F17" s="44"/>
      <c r="G17" s="45"/>
      <c r="H17" s="45"/>
      <c r="I17" s="87"/>
      <c r="J17" s="87"/>
      <c r="K17" s="87"/>
    </row>
    <row r="18" spans="1:11" ht="12.75">
      <c r="A18" s="43"/>
      <c r="B18" s="44"/>
      <c r="C18" s="44" t="s">
        <v>60</v>
      </c>
      <c r="D18" s="44"/>
      <c r="E18" s="44"/>
      <c r="F18" s="44"/>
      <c r="G18" s="45"/>
      <c r="H18" s="45" t="s">
        <v>129</v>
      </c>
      <c r="I18" s="146"/>
      <c r="J18" s="146"/>
      <c r="K18" s="88">
        <f>SUM(I18:J18)</f>
        <v>0</v>
      </c>
    </row>
    <row r="19" spans="1:11" ht="12.75">
      <c r="A19" s="43"/>
      <c r="B19" s="44"/>
      <c r="C19" s="44" t="s">
        <v>130</v>
      </c>
      <c r="D19" s="44"/>
      <c r="E19" s="44"/>
      <c r="F19" s="44"/>
      <c r="G19" s="45"/>
      <c r="H19" s="45" t="s">
        <v>131</v>
      </c>
      <c r="I19" s="146"/>
      <c r="J19" s="146"/>
      <c r="K19" s="88">
        <f>SUM(I19:J19)</f>
        <v>0</v>
      </c>
    </row>
    <row r="20" spans="1:11" ht="12.75">
      <c r="A20" s="43"/>
      <c r="B20" s="44"/>
      <c r="C20" s="44" t="s">
        <v>83</v>
      </c>
      <c r="D20" s="44"/>
      <c r="E20" s="44"/>
      <c r="F20" s="44"/>
      <c r="G20" s="45"/>
      <c r="H20" s="45" t="s">
        <v>132</v>
      </c>
      <c r="I20" s="146"/>
      <c r="J20" s="146"/>
      <c r="K20" s="88">
        <f>SUM(I20:J20)</f>
        <v>0</v>
      </c>
    </row>
    <row r="21" spans="1:11" ht="12.75">
      <c r="A21" s="43"/>
      <c r="B21" s="44"/>
      <c r="C21" s="44" t="s">
        <v>92</v>
      </c>
      <c r="D21" s="44"/>
      <c r="E21" s="44"/>
      <c r="F21" s="44"/>
      <c r="G21" s="45"/>
      <c r="H21" s="45" t="s">
        <v>133</v>
      </c>
      <c r="I21" s="146"/>
      <c r="J21" s="146"/>
      <c r="K21" s="88">
        <f>SUM(I21:J21)</f>
        <v>0</v>
      </c>
    </row>
    <row r="22" spans="1:11" ht="12.75">
      <c r="A22" s="43"/>
      <c r="B22" s="44"/>
      <c r="C22" s="44" t="s">
        <v>99</v>
      </c>
      <c r="D22" s="44"/>
      <c r="E22" s="44"/>
      <c r="F22" s="44"/>
      <c r="G22" s="45"/>
      <c r="H22" s="45" t="s">
        <v>134</v>
      </c>
      <c r="I22" s="146"/>
      <c r="J22" s="146"/>
      <c r="K22" s="88">
        <f>SUM(I22:J22)</f>
        <v>0</v>
      </c>
    </row>
    <row r="23" spans="1:11" ht="13.5" customHeight="1">
      <c r="A23" s="43"/>
      <c r="B23" s="44"/>
      <c r="C23" s="44"/>
      <c r="D23" s="44"/>
      <c r="E23" s="44"/>
      <c r="F23" s="44"/>
      <c r="G23" s="45"/>
      <c r="H23" s="45"/>
      <c r="I23" s="87"/>
      <c r="J23" s="87"/>
      <c r="K23" s="88"/>
    </row>
    <row r="24" spans="1:11" s="2" customFormat="1" ht="12.75">
      <c r="A24" s="79"/>
      <c r="B24" s="12"/>
      <c r="C24" s="12"/>
      <c r="D24" s="12" t="s">
        <v>135</v>
      </c>
      <c r="E24" s="12"/>
      <c r="F24" s="12"/>
      <c r="G24" s="80" t="s">
        <v>136</v>
      </c>
      <c r="H24" s="80" t="s">
        <v>137</v>
      </c>
      <c r="I24" s="36">
        <f>SUM(I18:I22)</f>
        <v>0</v>
      </c>
      <c r="J24" s="36">
        <f>SUM(J18:J22)</f>
        <v>0</v>
      </c>
      <c r="K24" s="36">
        <f>SUM(K18:K22)</f>
        <v>0</v>
      </c>
    </row>
    <row r="25" spans="1:11" ht="12.75">
      <c r="A25" s="43"/>
      <c r="B25" s="44"/>
      <c r="C25" s="44"/>
      <c r="D25" s="44"/>
      <c r="E25" s="44"/>
      <c r="F25" s="44"/>
      <c r="G25" s="45"/>
      <c r="H25" s="45"/>
      <c r="I25" s="87"/>
      <c r="J25" s="87"/>
      <c r="K25" s="86"/>
    </row>
    <row r="26" spans="1:11" ht="12.75">
      <c r="A26" s="43"/>
      <c r="B26" s="44" t="s">
        <v>138</v>
      </c>
      <c r="C26" s="44"/>
      <c r="D26" s="44"/>
      <c r="E26" s="44"/>
      <c r="F26" s="44"/>
      <c r="G26" s="45"/>
      <c r="H26" s="45" t="s">
        <v>139</v>
      </c>
      <c r="I26" s="147"/>
      <c r="J26" s="147"/>
      <c r="K26" s="34">
        <f>SUM(I26:J26)</f>
        <v>0</v>
      </c>
    </row>
    <row r="27" spans="1:11" ht="12.75">
      <c r="A27" s="43"/>
      <c r="B27" s="44"/>
      <c r="C27" s="44"/>
      <c r="D27" s="44"/>
      <c r="E27" s="44"/>
      <c r="F27" s="44"/>
      <c r="G27" s="45"/>
      <c r="H27" s="45"/>
      <c r="I27" s="87"/>
      <c r="J27" s="87"/>
      <c r="K27" s="87"/>
    </row>
    <row r="28" spans="1:11" ht="12.75">
      <c r="A28" s="43"/>
      <c r="B28" s="44" t="s">
        <v>140</v>
      </c>
      <c r="C28" s="44"/>
      <c r="D28" s="44"/>
      <c r="E28" s="44"/>
      <c r="F28" s="44"/>
      <c r="G28" s="45"/>
      <c r="H28" s="45" t="s">
        <v>141</v>
      </c>
      <c r="I28" s="147"/>
      <c r="J28" s="147"/>
      <c r="K28" s="34">
        <f>SUM(I28:J28)</f>
        <v>0</v>
      </c>
    </row>
    <row r="29" spans="1:11" ht="12.75">
      <c r="A29" s="43"/>
      <c r="B29" s="44"/>
      <c r="C29" s="44"/>
      <c r="D29" s="44"/>
      <c r="E29" s="44"/>
      <c r="F29" s="44"/>
      <c r="G29" s="45"/>
      <c r="H29" s="45"/>
      <c r="I29" s="87"/>
      <c r="J29" s="87"/>
      <c r="K29" s="87"/>
    </row>
    <row r="30" spans="1:11" s="2" customFormat="1" ht="22.5">
      <c r="A30" s="74" t="s">
        <v>142</v>
      </c>
      <c r="B30" s="58"/>
      <c r="C30" s="58"/>
      <c r="D30" s="58"/>
      <c r="E30" s="58"/>
      <c r="F30" s="58"/>
      <c r="G30" s="81" t="s">
        <v>143</v>
      </c>
      <c r="H30" s="78" t="s">
        <v>144</v>
      </c>
      <c r="I30" s="36">
        <f>+I24+I26+I28</f>
        <v>0</v>
      </c>
      <c r="J30" s="36">
        <f>+J24+J26+J28</f>
        <v>0</v>
      </c>
      <c r="K30" s="36">
        <f>+K24+K26+K28</f>
        <v>0</v>
      </c>
    </row>
    <row r="32" spans="1:11" ht="13.5" thickBot="1">
      <c r="A32" s="40"/>
      <c r="B32" s="41"/>
      <c r="C32" s="41"/>
      <c r="D32" s="41"/>
      <c r="E32" s="41"/>
      <c r="F32" s="41"/>
      <c r="G32" s="42"/>
      <c r="H32" s="42"/>
      <c r="I32" s="76"/>
      <c r="J32" s="76"/>
      <c r="K32" s="77"/>
    </row>
    <row r="33" spans="1:11" s="2" customFormat="1" ht="13.5" thickBot="1">
      <c r="A33" s="79" t="s">
        <v>145</v>
      </c>
      <c r="B33" s="12"/>
      <c r="C33" s="12"/>
      <c r="D33" s="12"/>
      <c r="E33" s="12"/>
      <c r="F33" s="12"/>
      <c r="G33" s="80" t="s">
        <v>146</v>
      </c>
      <c r="H33" s="80" t="s">
        <v>147</v>
      </c>
      <c r="I33" s="35">
        <f>+I12-I30</f>
        <v>0</v>
      </c>
      <c r="J33" s="35">
        <f>+J12-J30</f>
        <v>0</v>
      </c>
      <c r="K33" s="82">
        <f>+K12-K30</f>
        <v>0</v>
      </c>
    </row>
    <row r="34" spans="1:11" ht="12.75">
      <c r="A34" s="46"/>
      <c r="B34" s="21"/>
      <c r="C34" s="21"/>
      <c r="D34" s="21"/>
      <c r="E34" s="21"/>
      <c r="F34" s="21"/>
      <c r="G34" s="47"/>
      <c r="H34" s="47"/>
      <c r="I34" s="83"/>
      <c r="J34" s="83"/>
      <c r="K34" s="84"/>
    </row>
  </sheetData>
  <sheetProtection sheet="1" objects="1" scenarios="1"/>
  <mergeCells count="1">
    <mergeCell ref="A1:K1"/>
  </mergeCells>
  <printOptions/>
  <pageMargins left="0.75" right="0.75" top="1" bottom="1" header="0.5" footer="0.5"/>
  <pageSetup fitToHeight="1" fitToWidth="1" horizontalDpi="600" verticalDpi="600" orientation="portrait" scale="88" r:id="rId1"/>
  <headerFooter alignWithMargins="0">
    <oddFooter>&amp;LNon-Shelter&amp;RPage  2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1"/>
  <sheetViews>
    <sheetView showGridLines="0" workbookViewId="0" topLeftCell="A1">
      <selection activeCell="G4" sqref="G4"/>
    </sheetView>
  </sheetViews>
  <sheetFormatPr defaultColWidth="9.140625" defaultRowHeight="12.75"/>
  <cols>
    <col min="1" max="1" width="5.8515625" style="0" customWidth="1"/>
    <col min="4" max="4" width="5.00390625" style="0" customWidth="1"/>
    <col min="5" max="5" width="15.140625" style="22" customWidth="1"/>
    <col min="6" max="6" width="9.140625" style="22" customWidth="1"/>
    <col min="7" max="7" width="9.28125" style="92" bestFit="1" customWidth="1"/>
  </cols>
  <sheetData>
    <row r="1" spans="1:7" ht="15.75">
      <c r="A1" s="191" t="s">
        <v>58</v>
      </c>
      <c r="B1" s="191"/>
      <c r="C1" s="191"/>
      <c r="D1" s="191"/>
      <c r="E1" s="191"/>
      <c r="F1" s="191"/>
      <c r="G1" s="191"/>
    </row>
    <row r="2" spans="1:9" s="5" customFormat="1" ht="40.5" customHeight="1">
      <c r="A2" s="55" t="s">
        <v>164</v>
      </c>
      <c r="C2" s="190"/>
      <c r="D2" s="190"/>
      <c r="E2" s="28"/>
      <c r="F2" s="28"/>
      <c r="G2" s="99" t="s">
        <v>165</v>
      </c>
      <c r="H2" s="5" t="s">
        <v>166</v>
      </c>
      <c r="I2" s="5" t="s">
        <v>167</v>
      </c>
    </row>
    <row r="4" spans="1:9" ht="12.75">
      <c r="A4" s="56" t="s">
        <v>60</v>
      </c>
      <c r="B4" s="38"/>
      <c r="C4" s="38"/>
      <c r="D4" s="38"/>
      <c r="E4" s="39"/>
      <c r="F4" s="39" t="s">
        <v>61</v>
      </c>
      <c r="G4" s="142"/>
      <c r="H4" s="142"/>
      <c r="I4" s="142"/>
    </row>
    <row r="5" spans="6:9" ht="12.75">
      <c r="F5" s="22" t="s">
        <v>59</v>
      </c>
      <c r="H5" s="92"/>
      <c r="I5" s="92"/>
    </row>
    <row r="6" spans="1:9" ht="12.75">
      <c r="A6" s="57" t="s">
        <v>62</v>
      </c>
      <c r="B6" s="41"/>
      <c r="C6" s="41"/>
      <c r="D6" s="41"/>
      <c r="E6" s="42"/>
      <c r="F6" s="42"/>
      <c r="G6" s="144"/>
      <c r="H6" s="144"/>
      <c r="I6" s="144"/>
    </row>
    <row r="7" spans="1:9" ht="12.75">
      <c r="A7" s="43"/>
      <c r="B7" s="44" t="s">
        <v>63</v>
      </c>
      <c r="C7" s="44"/>
      <c r="D7" s="44"/>
      <c r="E7" s="45"/>
      <c r="F7" s="45" t="s">
        <v>64</v>
      </c>
      <c r="G7" s="143">
        <v>0</v>
      </c>
      <c r="H7" s="143">
        <v>0</v>
      </c>
      <c r="I7" s="143">
        <v>0</v>
      </c>
    </row>
    <row r="8" spans="1:9" ht="12.75">
      <c r="A8" s="43"/>
      <c r="B8" s="44" t="s">
        <v>65</v>
      </c>
      <c r="C8" s="44"/>
      <c r="D8" s="44"/>
      <c r="E8" s="45"/>
      <c r="F8" s="45" t="s">
        <v>66</v>
      </c>
      <c r="G8" s="143">
        <v>0</v>
      </c>
      <c r="H8" s="143">
        <v>0</v>
      </c>
      <c r="I8" s="143">
        <v>0</v>
      </c>
    </row>
    <row r="9" spans="1:9" ht="12.75">
      <c r="A9" s="43"/>
      <c r="B9" s="44" t="s">
        <v>67</v>
      </c>
      <c r="C9" s="44"/>
      <c r="D9" s="44"/>
      <c r="E9" s="45"/>
      <c r="F9" s="45" t="s">
        <v>68</v>
      </c>
      <c r="G9" s="143">
        <v>0</v>
      </c>
      <c r="H9" s="143">
        <v>0</v>
      </c>
      <c r="I9" s="143">
        <v>0</v>
      </c>
    </row>
    <row r="10" spans="1:9" ht="12.75">
      <c r="A10" s="43"/>
      <c r="B10" s="44" t="s">
        <v>69</v>
      </c>
      <c r="C10" s="44"/>
      <c r="D10" s="44"/>
      <c r="E10" s="45"/>
      <c r="F10" s="45" t="s">
        <v>70</v>
      </c>
      <c r="G10" s="143">
        <v>0</v>
      </c>
      <c r="H10" s="143">
        <v>0</v>
      </c>
      <c r="I10" s="143">
        <v>0</v>
      </c>
    </row>
    <row r="11" spans="1:9" ht="12.75">
      <c r="A11" s="43" t="s">
        <v>59</v>
      </c>
      <c r="B11" s="44" t="s">
        <v>71</v>
      </c>
      <c r="C11" s="44"/>
      <c r="D11" s="44"/>
      <c r="E11" s="45"/>
      <c r="F11" s="45" t="s">
        <v>72</v>
      </c>
      <c r="G11" s="143">
        <v>0</v>
      </c>
      <c r="H11" s="143">
        <v>0</v>
      </c>
      <c r="I11" s="143">
        <v>0</v>
      </c>
    </row>
    <row r="12" spans="1:9" ht="12.75">
      <c r="A12" s="43"/>
      <c r="B12" s="44" t="s">
        <v>73</v>
      </c>
      <c r="C12" s="44"/>
      <c r="D12" s="44"/>
      <c r="E12" s="45"/>
      <c r="F12" s="45" t="s">
        <v>74</v>
      </c>
      <c r="G12" s="143">
        <v>0</v>
      </c>
      <c r="H12" s="143">
        <v>0</v>
      </c>
      <c r="I12" s="143">
        <v>0</v>
      </c>
    </row>
    <row r="13" spans="1:9" ht="12.75">
      <c r="A13" s="43"/>
      <c r="B13" s="44" t="s">
        <v>75</v>
      </c>
      <c r="C13" s="44"/>
      <c r="D13" s="44"/>
      <c r="E13" s="45"/>
      <c r="F13" s="45" t="s">
        <v>76</v>
      </c>
      <c r="G13" s="143">
        <v>0</v>
      </c>
      <c r="H13" s="143">
        <v>0</v>
      </c>
      <c r="I13" s="143">
        <v>0</v>
      </c>
    </row>
    <row r="14" spans="1:9" ht="12.75">
      <c r="A14" s="43"/>
      <c r="B14" s="44" t="s">
        <v>77</v>
      </c>
      <c r="C14" s="44"/>
      <c r="D14" s="44"/>
      <c r="E14" s="45"/>
      <c r="F14" s="45" t="s">
        <v>78</v>
      </c>
      <c r="G14" s="143">
        <v>0</v>
      </c>
      <c r="H14" s="143">
        <v>0</v>
      </c>
      <c r="I14" s="143">
        <v>0</v>
      </c>
    </row>
    <row r="15" spans="1:9" ht="12.75">
      <c r="A15" s="43"/>
      <c r="B15" s="44" t="s">
        <v>79</v>
      </c>
      <c r="C15" s="44"/>
      <c r="D15" s="44"/>
      <c r="E15" s="45"/>
      <c r="F15" s="45" t="s">
        <v>80</v>
      </c>
      <c r="G15" s="143">
        <v>0</v>
      </c>
      <c r="H15" s="143">
        <v>0</v>
      </c>
      <c r="I15" s="143">
        <v>0</v>
      </c>
    </row>
    <row r="16" spans="1:9" ht="12.75">
      <c r="A16" s="43"/>
      <c r="B16" s="44"/>
      <c r="C16" s="44"/>
      <c r="D16" s="44"/>
      <c r="E16" s="45"/>
      <c r="F16" s="45"/>
      <c r="G16" s="145"/>
      <c r="H16" s="145"/>
      <c r="I16" s="145"/>
    </row>
    <row r="17" spans="1:9" ht="12.75">
      <c r="A17" s="46"/>
      <c r="B17" s="21"/>
      <c r="C17" s="21" t="s">
        <v>4</v>
      </c>
      <c r="D17" s="21"/>
      <c r="E17" s="47" t="s">
        <v>81</v>
      </c>
      <c r="F17" s="47" t="s">
        <v>82</v>
      </c>
      <c r="G17" s="90">
        <f>SUM(G7:G16)</f>
        <v>0</v>
      </c>
      <c r="H17" s="90">
        <f>SUM(H7:H16)</f>
        <v>0</v>
      </c>
      <c r="I17" s="90">
        <f>SUM(I7:I16)</f>
        <v>0</v>
      </c>
    </row>
    <row r="18" spans="8:9" ht="12.75">
      <c r="H18" s="92"/>
      <c r="I18" s="92"/>
    </row>
    <row r="19" spans="1:9" ht="12.75">
      <c r="A19" s="57" t="s">
        <v>83</v>
      </c>
      <c r="B19" s="41"/>
      <c r="C19" s="41"/>
      <c r="D19" s="41"/>
      <c r="E19" s="42"/>
      <c r="F19" s="42"/>
      <c r="G19" s="93"/>
      <c r="H19" s="93"/>
      <c r="I19" s="93"/>
    </row>
    <row r="20" spans="1:9" ht="12.75">
      <c r="A20" s="43"/>
      <c r="B20" s="44" t="s">
        <v>84</v>
      </c>
      <c r="C20" s="44"/>
      <c r="D20" s="44"/>
      <c r="E20" s="45"/>
      <c r="F20" s="45" t="s">
        <v>85</v>
      </c>
      <c r="G20" s="143">
        <v>0</v>
      </c>
      <c r="H20" s="143">
        <v>0</v>
      </c>
      <c r="I20" s="143">
        <v>0</v>
      </c>
    </row>
    <row r="21" spans="1:9" ht="12.75">
      <c r="A21" s="43"/>
      <c r="B21" s="44" t="s">
        <v>86</v>
      </c>
      <c r="C21" s="44"/>
      <c r="D21" s="44"/>
      <c r="E21" s="45"/>
      <c r="F21" s="45" t="s">
        <v>87</v>
      </c>
      <c r="G21" s="143"/>
      <c r="H21" s="143"/>
      <c r="I21" s="143"/>
    </row>
    <row r="22" spans="1:9" ht="12.75">
      <c r="A22" s="43"/>
      <c r="B22" s="44" t="s">
        <v>88</v>
      </c>
      <c r="C22" s="44"/>
      <c r="D22" s="44"/>
      <c r="E22" s="45"/>
      <c r="F22" s="45" t="s">
        <v>89</v>
      </c>
      <c r="G22" s="143">
        <v>0</v>
      </c>
      <c r="H22" s="143">
        <v>0</v>
      </c>
      <c r="I22" s="143">
        <v>0</v>
      </c>
    </row>
    <row r="23" spans="1:9" ht="12.75">
      <c r="A23" s="43"/>
      <c r="B23" s="44"/>
      <c r="C23" s="44"/>
      <c r="D23" s="44"/>
      <c r="E23" s="45"/>
      <c r="F23" s="45"/>
      <c r="G23" s="94"/>
      <c r="H23" s="94"/>
      <c r="I23" s="94"/>
    </row>
    <row r="24" spans="1:9" ht="12.75">
      <c r="A24" s="46"/>
      <c r="B24" s="21"/>
      <c r="C24" s="21" t="s">
        <v>4</v>
      </c>
      <c r="D24" s="21"/>
      <c r="E24" s="47" t="s">
        <v>90</v>
      </c>
      <c r="F24" s="47" t="s">
        <v>91</v>
      </c>
      <c r="G24" s="90">
        <f>SUM(G20:G23)</f>
        <v>0</v>
      </c>
      <c r="H24" s="90">
        <f>SUM(H20:H23)</f>
        <v>0</v>
      </c>
      <c r="I24" s="90">
        <f>SUM(I20:I23)</f>
        <v>0</v>
      </c>
    </row>
    <row r="25" spans="8:9" ht="12.75">
      <c r="H25" s="92"/>
      <c r="I25" s="92"/>
    </row>
    <row r="26" spans="1:9" ht="12.75">
      <c r="A26" s="57" t="s">
        <v>92</v>
      </c>
      <c r="B26" s="41"/>
      <c r="C26" s="41"/>
      <c r="D26" s="41"/>
      <c r="E26" s="42"/>
      <c r="F26" s="42"/>
      <c r="G26" s="93"/>
      <c r="H26" s="93"/>
      <c r="I26" s="93"/>
    </row>
    <row r="27" spans="1:9" ht="12.75">
      <c r="A27" s="43"/>
      <c r="B27" s="44" t="s">
        <v>93</v>
      </c>
      <c r="C27" s="44"/>
      <c r="D27" s="44"/>
      <c r="E27" s="45"/>
      <c r="F27" s="45" t="s">
        <v>94</v>
      </c>
      <c r="G27" s="143"/>
      <c r="H27" s="143"/>
      <c r="I27" s="143"/>
    </row>
    <row r="28" spans="1:9" ht="12.75">
      <c r="A28" s="43"/>
      <c r="B28" s="44" t="s">
        <v>95</v>
      </c>
      <c r="C28" s="44"/>
      <c r="D28" s="44"/>
      <c r="E28" s="45"/>
      <c r="F28" s="45" t="s">
        <v>96</v>
      </c>
      <c r="G28" s="143">
        <v>0</v>
      </c>
      <c r="H28" s="143">
        <v>0</v>
      </c>
      <c r="I28" s="143">
        <v>0</v>
      </c>
    </row>
    <row r="29" spans="1:9" ht="12.75">
      <c r="A29" s="43"/>
      <c r="B29" s="44" t="s">
        <v>97</v>
      </c>
      <c r="C29" s="44"/>
      <c r="D29" s="44"/>
      <c r="E29" s="45"/>
      <c r="F29" s="45" t="s">
        <v>98</v>
      </c>
      <c r="G29" s="143">
        <v>0</v>
      </c>
      <c r="H29" s="143">
        <v>0</v>
      </c>
      <c r="I29" s="143">
        <v>0</v>
      </c>
    </row>
    <row r="30" spans="1:9" ht="12.75">
      <c r="A30" s="43"/>
      <c r="B30" s="44" t="s">
        <v>99</v>
      </c>
      <c r="C30" s="44"/>
      <c r="D30" s="44"/>
      <c r="E30" s="45"/>
      <c r="F30" s="45" t="s">
        <v>100</v>
      </c>
      <c r="G30" s="143">
        <v>0</v>
      </c>
      <c r="H30" s="143">
        <v>0</v>
      </c>
      <c r="I30" s="143">
        <v>0</v>
      </c>
    </row>
    <row r="31" spans="1:9" ht="12.75">
      <c r="A31" s="43"/>
      <c r="B31" s="44"/>
      <c r="C31" s="44"/>
      <c r="D31" s="44"/>
      <c r="E31" s="45"/>
      <c r="F31" s="45"/>
      <c r="G31" s="94"/>
      <c r="H31" s="94"/>
      <c r="I31" s="94"/>
    </row>
    <row r="32" spans="1:9" ht="12.75">
      <c r="A32" s="46"/>
      <c r="B32" s="21"/>
      <c r="C32" s="21" t="s">
        <v>4</v>
      </c>
      <c r="D32" s="21"/>
      <c r="E32" s="47" t="s">
        <v>101</v>
      </c>
      <c r="F32" s="47" t="s">
        <v>102</v>
      </c>
      <c r="G32" s="90">
        <f>SUM(G27:G31)</f>
        <v>0</v>
      </c>
      <c r="H32" s="90">
        <f>SUM(H27:H31)</f>
        <v>0</v>
      </c>
      <c r="I32" s="90">
        <f>SUM(I27:I31)</f>
        <v>0</v>
      </c>
    </row>
    <row r="33" spans="8:9" ht="12.75">
      <c r="H33" s="92"/>
      <c r="I33" s="92"/>
    </row>
    <row r="34" spans="1:9" ht="12.75">
      <c r="A34" s="57" t="s">
        <v>99</v>
      </c>
      <c r="B34" s="41"/>
      <c r="C34" s="41"/>
      <c r="D34" s="41"/>
      <c r="E34" s="42"/>
      <c r="F34" s="42"/>
      <c r="G34" s="93"/>
      <c r="H34" s="93"/>
      <c r="I34" s="93"/>
    </row>
    <row r="35" spans="1:9" ht="12.75">
      <c r="A35" s="43"/>
      <c r="B35" s="44" t="s">
        <v>103</v>
      </c>
      <c r="C35" s="44"/>
      <c r="D35" s="44"/>
      <c r="E35" s="45"/>
      <c r="F35" s="45" t="s">
        <v>104</v>
      </c>
      <c r="G35" s="143"/>
      <c r="H35" s="143"/>
      <c r="I35" s="143"/>
    </row>
    <row r="36" spans="1:9" ht="12.75">
      <c r="A36" s="43"/>
      <c r="B36" s="44" t="s">
        <v>105</v>
      </c>
      <c r="C36" s="44"/>
      <c r="D36" s="44"/>
      <c r="E36" s="45"/>
      <c r="F36" s="45" t="s">
        <v>106</v>
      </c>
      <c r="G36" s="143">
        <v>0</v>
      </c>
      <c r="H36" s="143">
        <v>0</v>
      </c>
      <c r="I36" s="143">
        <v>0</v>
      </c>
    </row>
    <row r="37" spans="1:9" ht="12.75">
      <c r="A37" s="43"/>
      <c r="B37" s="44" t="s">
        <v>150</v>
      </c>
      <c r="C37" s="44"/>
      <c r="D37" s="44"/>
      <c r="E37" s="45"/>
      <c r="F37" s="48">
        <v>143</v>
      </c>
      <c r="G37" s="166">
        <f>Benchmarks!F14</f>
        <v>0</v>
      </c>
      <c r="H37" s="143"/>
      <c r="I37" s="143"/>
    </row>
    <row r="38" spans="1:9" ht="12.75">
      <c r="A38" s="43"/>
      <c r="B38" s="44"/>
      <c r="C38" s="44"/>
      <c r="D38" s="44"/>
      <c r="E38" s="45"/>
      <c r="F38" s="45"/>
      <c r="G38" s="94"/>
      <c r="H38" s="94"/>
      <c r="I38" s="94"/>
    </row>
    <row r="39" spans="1:9" ht="12.75">
      <c r="A39" s="46"/>
      <c r="B39" s="21"/>
      <c r="C39" s="21" t="s">
        <v>4</v>
      </c>
      <c r="D39" s="21"/>
      <c r="E39" s="47" t="s">
        <v>197</v>
      </c>
      <c r="F39" s="47" t="s">
        <v>107</v>
      </c>
      <c r="G39" s="90">
        <f>SUM(G35:G38)</f>
        <v>0</v>
      </c>
      <c r="H39" s="90">
        <f>SUM(H35:H38)</f>
        <v>0</v>
      </c>
      <c r="I39" s="90">
        <f>SUM(I35:I38)</f>
        <v>0</v>
      </c>
    </row>
    <row r="40" spans="8:9" ht="13.5" thickBot="1">
      <c r="H40" s="92"/>
      <c r="I40" s="92"/>
    </row>
    <row r="41" spans="1:9" s="2" customFormat="1" ht="23.25" thickBot="1">
      <c r="A41" s="51" t="s">
        <v>110</v>
      </c>
      <c r="B41" s="52"/>
      <c r="C41" s="52"/>
      <c r="D41" s="52"/>
      <c r="E41" s="53" t="s">
        <v>108</v>
      </c>
      <c r="F41" s="54" t="s">
        <v>109</v>
      </c>
      <c r="G41" s="100">
        <f>+G4+G17+G24+G32+G39</f>
        <v>0</v>
      </c>
      <c r="H41" s="100">
        <f>+H4+H17+H24+H32+H39</f>
        <v>0</v>
      </c>
      <c r="I41" s="100">
        <f>+I4+I17+I24+I32+I39</f>
        <v>0</v>
      </c>
    </row>
  </sheetData>
  <sheetProtection sheet="1" objects="1" scenarios="1"/>
  <mergeCells count="2">
    <mergeCell ref="C2:D2"/>
    <mergeCell ref="A1:G1"/>
  </mergeCells>
  <printOptions/>
  <pageMargins left="0.75" right="0.75" top="1" bottom="1" header="0.5" footer="0.5"/>
  <pageSetup horizontalDpi="600" verticalDpi="600" orientation="portrait" r:id="rId1"/>
  <headerFooter alignWithMargins="0">
    <oddFooter>&amp;LExpenses&amp;RPage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28"/>
  <sheetViews>
    <sheetView workbookViewId="0" topLeftCell="A1">
      <selection activeCell="B4" sqref="B4"/>
    </sheetView>
  </sheetViews>
  <sheetFormatPr defaultColWidth="9.140625" defaultRowHeight="12.75"/>
  <cols>
    <col min="1" max="1" width="25.8515625" style="0" customWidth="1"/>
    <col min="2" max="2" width="10.140625" style="0" customWidth="1"/>
    <col min="4" max="4" width="10.57421875" style="0" customWidth="1"/>
    <col min="5" max="5" width="12.28125" style="25" customWidth="1"/>
    <col min="6" max="6" width="11.00390625" style="25" customWidth="1"/>
    <col min="7" max="7" width="10.57421875" style="25" customWidth="1"/>
    <col min="8" max="8" width="10.140625" style="0" customWidth="1"/>
  </cols>
  <sheetData>
    <row r="1" spans="1:7" ht="15.75">
      <c r="A1" s="189" t="s">
        <v>156</v>
      </c>
      <c r="B1" s="189"/>
      <c r="C1" s="189"/>
      <c r="D1" s="189"/>
      <c r="E1" s="189"/>
      <c r="F1" s="189"/>
      <c r="G1" s="189"/>
    </row>
    <row r="2" ht="12.75" customHeight="1"/>
    <row r="3" spans="1:2" ht="12.75" customHeight="1">
      <c r="A3" s="40"/>
      <c r="B3" s="130" t="s">
        <v>182</v>
      </c>
    </row>
    <row r="4" spans="1:2" ht="12.75" customHeight="1">
      <c r="A4" s="131" t="s">
        <v>168</v>
      </c>
      <c r="B4" s="132"/>
    </row>
    <row r="5" spans="1:2" ht="12.75" customHeight="1">
      <c r="A5" s="133" t="s">
        <v>169</v>
      </c>
      <c r="B5" s="134"/>
    </row>
    <row r="6" spans="1:2" ht="12.75" customHeight="1">
      <c r="A6" s="133" t="s">
        <v>170</v>
      </c>
      <c r="B6" s="134"/>
    </row>
    <row r="7" spans="1:2" ht="12.75" customHeight="1">
      <c r="A7" s="133" t="s">
        <v>171</v>
      </c>
      <c r="B7" s="134"/>
    </row>
    <row r="8" spans="1:2" ht="12.75" customHeight="1">
      <c r="A8" s="133" t="s">
        <v>172</v>
      </c>
      <c r="B8" s="134"/>
    </row>
    <row r="9" spans="1:2" ht="12.75" customHeight="1">
      <c r="A9" s="133" t="s">
        <v>173</v>
      </c>
      <c r="B9" s="134"/>
    </row>
    <row r="10" spans="1:2" ht="12.75" customHeight="1">
      <c r="A10" s="133" t="s">
        <v>174</v>
      </c>
      <c r="B10" s="134"/>
    </row>
    <row r="11" spans="1:2" ht="12.75" customHeight="1">
      <c r="A11" s="133" t="s">
        <v>175</v>
      </c>
      <c r="B11" s="134"/>
    </row>
    <row r="12" spans="1:7" ht="12.75" customHeight="1">
      <c r="A12" s="133" t="s">
        <v>176</v>
      </c>
      <c r="B12" s="134"/>
      <c r="D12" s="192" t="s">
        <v>186</v>
      </c>
      <c r="E12" s="192"/>
      <c r="F12" s="129">
        <f>IF(B18=(B36+B93),E93+H36,"Error")</f>
        <v>0</v>
      </c>
      <c r="G12" s="168" t="str">
        <f>IF(F12="Error","Check total number of units"," ")</f>
        <v> </v>
      </c>
    </row>
    <row r="13" spans="1:2" ht="12.75" customHeight="1">
      <c r="A13" s="133" t="s">
        <v>177</v>
      </c>
      <c r="B13" s="134"/>
    </row>
    <row r="14" spans="1:2" ht="12.75" customHeight="1">
      <c r="A14" s="133" t="s">
        <v>178</v>
      </c>
      <c r="B14" s="134"/>
    </row>
    <row r="15" spans="1:2" ht="12.75" customHeight="1">
      <c r="A15" s="133" t="s">
        <v>179</v>
      </c>
      <c r="B15" s="134"/>
    </row>
    <row r="16" spans="1:2" ht="12.75" customHeight="1">
      <c r="A16" s="133" t="s">
        <v>180</v>
      </c>
      <c r="B16" s="134"/>
    </row>
    <row r="17" spans="1:8" ht="12.75" customHeight="1">
      <c r="A17" s="135" t="s">
        <v>181</v>
      </c>
      <c r="B17" s="136"/>
      <c r="D17" s="1" t="s">
        <v>0</v>
      </c>
      <c r="E17" s="1"/>
      <c r="F17" s="170"/>
      <c r="H17" s="25"/>
    </row>
    <row r="18" spans="1:8" ht="12.75" customHeight="1">
      <c r="A18" s="151" t="s">
        <v>4</v>
      </c>
      <c r="B18" s="152">
        <f>SUM(B4:B17)</f>
        <v>0</v>
      </c>
      <c r="D18" s="1" t="s">
        <v>1</v>
      </c>
      <c r="E18" s="1"/>
      <c r="F18" s="137"/>
      <c r="H18" s="25"/>
    </row>
    <row r="19" spans="4:6" ht="15" customHeight="1">
      <c r="D19" s="171" t="s">
        <v>193</v>
      </c>
      <c r="E19" s="128"/>
      <c r="F19" s="170"/>
    </row>
    <row r="20" spans="1:2" ht="12.75">
      <c r="A20" s="12" t="s">
        <v>183</v>
      </c>
      <c r="B20" s="120"/>
    </row>
    <row r="21" spans="1:10" ht="89.25">
      <c r="A21" s="49"/>
      <c r="B21" s="124" t="s">
        <v>182</v>
      </c>
      <c r="C21" s="72" t="s">
        <v>3</v>
      </c>
      <c r="D21" s="122" t="s">
        <v>187</v>
      </c>
      <c r="E21" s="122" t="s">
        <v>203</v>
      </c>
      <c r="F21" s="122" t="s">
        <v>204</v>
      </c>
      <c r="G21" s="122" t="s">
        <v>205</v>
      </c>
      <c r="H21" s="123" t="s">
        <v>184</v>
      </c>
      <c r="I21" s="25"/>
      <c r="J21" s="25"/>
    </row>
    <row r="22" spans="1:10" ht="12.75">
      <c r="A22" s="131" t="s">
        <v>168</v>
      </c>
      <c r="B22" s="172"/>
      <c r="C22" s="173"/>
      <c r="D22" s="174">
        <f>C22*$F$19</f>
        <v>0</v>
      </c>
      <c r="E22" s="175"/>
      <c r="F22" s="174">
        <f>E22*$F$17</f>
        <v>0</v>
      </c>
      <c r="G22" s="174">
        <f>MIN(D22,F22)</f>
        <v>0</v>
      </c>
      <c r="H22" s="176">
        <f>G22*B22*12</f>
        <v>0</v>
      </c>
      <c r="I22" s="25"/>
      <c r="J22" s="25"/>
    </row>
    <row r="23" spans="1:10" ht="12.75">
      <c r="A23" s="133" t="s">
        <v>169</v>
      </c>
      <c r="B23" s="177"/>
      <c r="C23" s="178"/>
      <c r="D23" s="179">
        <f aca="true" t="shared" si="0" ref="D23:D35">C23*$F$19</f>
        <v>0</v>
      </c>
      <c r="E23" s="180"/>
      <c r="F23" s="179">
        <f aca="true" t="shared" si="1" ref="F23:F35">E23*$F$17</f>
        <v>0</v>
      </c>
      <c r="G23" s="179">
        <f aca="true" t="shared" si="2" ref="G23:G35">MIN(D23,F23)</f>
        <v>0</v>
      </c>
      <c r="H23" s="181">
        <f aca="true" t="shared" si="3" ref="H23:H35">G23*B23*12</f>
        <v>0</v>
      </c>
      <c r="I23" s="25"/>
      <c r="J23" s="25"/>
    </row>
    <row r="24" spans="1:10" ht="12.75">
      <c r="A24" s="133" t="s">
        <v>170</v>
      </c>
      <c r="B24" s="177"/>
      <c r="C24" s="178"/>
      <c r="D24" s="179">
        <f t="shared" si="0"/>
        <v>0</v>
      </c>
      <c r="E24" s="180"/>
      <c r="F24" s="179">
        <f t="shared" si="1"/>
        <v>0</v>
      </c>
      <c r="G24" s="179">
        <f t="shared" si="2"/>
        <v>0</v>
      </c>
      <c r="H24" s="181">
        <f t="shared" si="3"/>
        <v>0</v>
      </c>
      <c r="I24" s="25"/>
      <c r="J24" s="25"/>
    </row>
    <row r="25" spans="1:10" ht="12.75">
      <c r="A25" s="133" t="s">
        <v>171</v>
      </c>
      <c r="B25" s="177"/>
      <c r="C25" s="178"/>
      <c r="D25" s="179">
        <f t="shared" si="0"/>
        <v>0</v>
      </c>
      <c r="E25" s="180"/>
      <c r="F25" s="179">
        <f t="shared" si="1"/>
        <v>0</v>
      </c>
      <c r="G25" s="179">
        <f t="shared" si="2"/>
        <v>0</v>
      </c>
      <c r="H25" s="181">
        <f t="shared" si="3"/>
        <v>0</v>
      </c>
      <c r="I25" s="25"/>
      <c r="J25" s="25"/>
    </row>
    <row r="26" spans="1:10" ht="12.75">
      <c r="A26" s="133" t="s">
        <v>172</v>
      </c>
      <c r="B26" s="177"/>
      <c r="C26" s="178"/>
      <c r="D26" s="179">
        <f t="shared" si="0"/>
        <v>0</v>
      </c>
      <c r="E26" s="180"/>
      <c r="F26" s="179">
        <f t="shared" si="1"/>
        <v>0</v>
      </c>
      <c r="G26" s="179">
        <f t="shared" si="2"/>
        <v>0</v>
      </c>
      <c r="H26" s="181">
        <f t="shared" si="3"/>
        <v>0</v>
      </c>
      <c r="I26" s="25"/>
      <c r="J26" s="25"/>
    </row>
    <row r="27" spans="1:10" ht="12.75">
      <c r="A27" s="133" t="s">
        <v>173</v>
      </c>
      <c r="B27" s="177"/>
      <c r="C27" s="178"/>
      <c r="D27" s="179">
        <f t="shared" si="0"/>
        <v>0</v>
      </c>
      <c r="E27" s="180"/>
      <c r="F27" s="179">
        <f t="shared" si="1"/>
        <v>0</v>
      </c>
      <c r="G27" s="179">
        <f t="shared" si="2"/>
        <v>0</v>
      </c>
      <c r="H27" s="181">
        <f t="shared" si="3"/>
        <v>0</v>
      </c>
      <c r="I27" s="25"/>
      <c r="J27" s="25"/>
    </row>
    <row r="28" spans="1:10" ht="12.75">
      <c r="A28" s="133" t="s">
        <v>174</v>
      </c>
      <c r="B28" s="177"/>
      <c r="C28" s="178"/>
      <c r="D28" s="179">
        <f t="shared" si="0"/>
        <v>0</v>
      </c>
      <c r="E28" s="180"/>
      <c r="F28" s="179">
        <f t="shared" si="1"/>
        <v>0</v>
      </c>
      <c r="G28" s="179">
        <f t="shared" si="2"/>
        <v>0</v>
      </c>
      <c r="H28" s="181">
        <f t="shared" si="3"/>
        <v>0</v>
      </c>
      <c r="I28" s="25"/>
      <c r="J28" s="25"/>
    </row>
    <row r="29" spans="1:10" ht="12.75">
      <c r="A29" s="133" t="s">
        <v>175</v>
      </c>
      <c r="B29" s="177"/>
      <c r="C29" s="178"/>
      <c r="D29" s="179">
        <f t="shared" si="0"/>
        <v>0</v>
      </c>
      <c r="E29" s="180"/>
      <c r="F29" s="179">
        <f t="shared" si="1"/>
        <v>0</v>
      </c>
      <c r="G29" s="179">
        <f t="shared" si="2"/>
        <v>0</v>
      </c>
      <c r="H29" s="181">
        <f t="shared" si="3"/>
        <v>0</v>
      </c>
      <c r="I29" s="25"/>
      <c r="J29" s="25"/>
    </row>
    <row r="30" spans="1:10" ht="12.75">
      <c r="A30" s="133" t="s">
        <v>176</v>
      </c>
      <c r="B30" s="177"/>
      <c r="C30" s="178"/>
      <c r="D30" s="179">
        <f t="shared" si="0"/>
        <v>0</v>
      </c>
      <c r="E30" s="180"/>
      <c r="F30" s="179">
        <f t="shared" si="1"/>
        <v>0</v>
      </c>
      <c r="G30" s="179">
        <f t="shared" si="2"/>
        <v>0</v>
      </c>
      <c r="H30" s="181">
        <f t="shared" si="3"/>
        <v>0</v>
      </c>
      <c r="I30" s="25"/>
      <c r="J30" s="25"/>
    </row>
    <row r="31" spans="1:10" ht="12.75">
      <c r="A31" s="133" t="s">
        <v>177</v>
      </c>
      <c r="B31" s="177"/>
      <c r="C31" s="178"/>
      <c r="D31" s="179">
        <f t="shared" si="0"/>
        <v>0</v>
      </c>
      <c r="E31" s="180"/>
      <c r="F31" s="179">
        <f t="shared" si="1"/>
        <v>0</v>
      </c>
      <c r="G31" s="179">
        <f t="shared" si="2"/>
        <v>0</v>
      </c>
      <c r="H31" s="181">
        <f t="shared" si="3"/>
        <v>0</v>
      </c>
      <c r="I31" s="25"/>
      <c r="J31" s="25"/>
    </row>
    <row r="32" spans="1:10" ht="12.75">
      <c r="A32" s="133" t="s">
        <v>178</v>
      </c>
      <c r="B32" s="177"/>
      <c r="C32" s="178"/>
      <c r="D32" s="179">
        <f t="shared" si="0"/>
        <v>0</v>
      </c>
      <c r="E32" s="180"/>
      <c r="F32" s="179">
        <f t="shared" si="1"/>
        <v>0</v>
      </c>
      <c r="G32" s="179">
        <f t="shared" si="2"/>
        <v>0</v>
      </c>
      <c r="H32" s="181">
        <f t="shared" si="3"/>
        <v>0</v>
      </c>
      <c r="I32" s="25"/>
      <c r="J32" s="25"/>
    </row>
    <row r="33" spans="1:10" ht="12.75">
      <c r="A33" s="133" t="s">
        <v>179</v>
      </c>
      <c r="B33" s="177"/>
      <c r="C33" s="178"/>
      <c r="D33" s="179">
        <f t="shared" si="0"/>
        <v>0</v>
      </c>
      <c r="E33" s="180"/>
      <c r="F33" s="179">
        <f t="shared" si="1"/>
        <v>0</v>
      </c>
      <c r="G33" s="179">
        <f t="shared" si="2"/>
        <v>0</v>
      </c>
      <c r="H33" s="181">
        <f t="shared" si="3"/>
        <v>0</v>
      </c>
      <c r="I33" s="25"/>
      <c r="J33" s="25"/>
    </row>
    <row r="34" spans="1:10" ht="12.75">
      <c r="A34" s="133" t="s">
        <v>180</v>
      </c>
      <c r="B34" s="177"/>
      <c r="C34" s="178"/>
      <c r="D34" s="179">
        <f t="shared" si="0"/>
        <v>0</v>
      </c>
      <c r="E34" s="180"/>
      <c r="F34" s="179">
        <f t="shared" si="1"/>
        <v>0</v>
      </c>
      <c r="G34" s="179">
        <f t="shared" si="2"/>
        <v>0</v>
      </c>
      <c r="H34" s="181">
        <f t="shared" si="3"/>
        <v>0</v>
      </c>
      <c r="I34" s="25"/>
      <c r="J34" s="25"/>
    </row>
    <row r="35" spans="1:10" ht="12.75">
      <c r="A35" s="135" t="s">
        <v>181</v>
      </c>
      <c r="B35" s="182"/>
      <c r="C35" s="183"/>
      <c r="D35" s="184">
        <f t="shared" si="0"/>
        <v>0</v>
      </c>
      <c r="E35" s="185"/>
      <c r="F35" s="184">
        <f t="shared" si="1"/>
        <v>0</v>
      </c>
      <c r="G35" s="184">
        <f t="shared" si="2"/>
        <v>0</v>
      </c>
      <c r="H35" s="186">
        <f t="shared" si="3"/>
        <v>0</v>
      </c>
      <c r="I35" s="25"/>
      <c r="J35" s="25"/>
    </row>
    <row r="36" spans="1:10" ht="12.75">
      <c r="A36" s="121" t="s">
        <v>4</v>
      </c>
      <c r="B36" s="187">
        <f>SUM(B22:B35)</f>
        <v>0</v>
      </c>
      <c r="C36" s="73"/>
      <c r="D36" s="73"/>
      <c r="E36" s="73"/>
      <c r="F36" s="73"/>
      <c r="G36" s="73"/>
      <c r="H36" s="75">
        <f>SUM(H22:H35)</f>
        <v>0</v>
      </c>
      <c r="I36" s="25"/>
      <c r="J36" s="25"/>
    </row>
    <row r="37" spans="1:7" s="24" customFormat="1" ht="12.75">
      <c r="A37" s="125"/>
      <c r="B37" s="126"/>
      <c r="C37" s="111"/>
      <c r="D37" s="111"/>
      <c r="E37" s="127"/>
      <c r="F37" s="25"/>
      <c r="G37" s="25"/>
    </row>
    <row r="38" spans="1:7" s="24" customFormat="1" ht="12.75">
      <c r="A38" s="125"/>
      <c r="B38" s="126"/>
      <c r="C38" s="111"/>
      <c r="D38" s="111"/>
      <c r="E38" s="127"/>
      <c r="F38" s="25"/>
      <c r="G38" s="25"/>
    </row>
    <row r="39" spans="4:7" s="24" customFormat="1" ht="12.75">
      <c r="D39" s="111"/>
      <c r="E39" s="127"/>
      <c r="F39" s="25"/>
      <c r="G39" s="25"/>
    </row>
    <row r="40" spans="1:7" s="24" customFormat="1" ht="12.75">
      <c r="A40" s="125"/>
      <c r="B40" s="126"/>
      <c r="C40" s="111"/>
      <c r="D40" s="111"/>
      <c r="E40" s="127"/>
      <c r="F40" s="25"/>
      <c r="G40" s="25"/>
    </row>
    <row r="41" spans="1:7" s="24" customFormat="1" ht="12.75">
      <c r="A41" s="125" t="s">
        <v>185</v>
      </c>
      <c r="B41" s="126"/>
      <c r="C41" s="111"/>
      <c r="D41" s="111"/>
      <c r="E41" s="127"/>
      <c r="F41" s="25"/>
      <c r="G41" s="25"/>
    </row>
    <row r="42" spans="1:5" s="3" customFormat="1" ht="38.25">
      <c r="A42" s="69" t="s">
        <v>2</v>
      </c>
      <c r="B42" s="124" t="s">
        <v>182</v>
      </c>
      <c r="C42" s="72" t="s">
        <v>3</v>
      </c>
      <c r="D42" s="153" t="s">
        <v>187</v>
      </c>
      <c r="E42" s="154" t="s">
        <v>184</v>
      </c>
    </row>
    <row r="43" spans="1:7" ht="12.75">
      <c r="A43" s="131"/>
      <c r="B43" s="134"/>
      <c r="C43" s="134"/>
      <c r="D43" s="164">
        <f aca="true" t="shared" si="4" ref="D43:D74">C43*$F$19</f>
        <v>0</v>
      </c>
      <c r="E43" s="70">
        <f>D43*B43*12</f>
        <v>0</v>
      </c>
      <c r="F43"/>
      <c r="G43"/>
    </row>
    <row r="44" spans="1:7" ht="12.75">
      <c r="A44" s="133"/>
      <c r="B44" s="134"/>
      <c r="C44" s="134"/>
      <c r="D44" s="164">
        <f t="shared" si="4"/>
        <v>0</v>
      </c>
      <c r="E44" s="70">
        <f>D44*B44*12</f>
        <v>0</v>
      </c>
      <c r="F44"/>
      <c r="G44"/>
    </row>
    <row r="45" spans="1:7" ht="12.75">
      <c r="A45" s="133"/>
      <c r="B45" s="134"/>
      <c r="C45" s="134"/>
      <c r="D45" s="164">
        <f t="shared" si="4"/>
        <v>0</v>
      </c>
      <c r="E45" s="70">
        <f aca="true" t="shared" si="5" ref="E45:E91">D45*B45*12</f>
        <v>0</v>
      </c>
      <c r="F45" s="4"/>
      <c r="G45"/>
    </row>
    <row r="46" spans="1:7" ht="12.75">
      <c r="A46" s="133"/>
      <c r="B46" s="134"/>
      <c r="C46" s="134"/>
      <c r="D46" s="164">
        <f t="shared" si="4"/>
        <v>0</v>
      </c>
      <c r="E46" s="70">
        <f t="shared" si="5"/>
        <v>0</v>
      </c>
      <c r="F46"/>
      <c r="G46"/>
    </row>
    <row r="47" spans="1:7" ht="12.75">
      <c r="A47" s="133"/>
      <c r="B47" s="134"/>
      <c r="C47" s="134"/>
      <c r="D47" s="164">
        <f t="shared" si="4"/>
        <v>0</v>
      </c>
      <c r="E47" s="70">
        <f t="shared" si="5"/>
        <v>0</v>
      </c>
      <c r="F47"/>
      <c r="G47"/>
    </row>
    <row r="48" spans="1:7" ht="12.75">
      <c r="A48" s="133"/>
      <c r="B48" s="134"/>
      <c r="C48" s="134"/>
      <c r="D48" s="164">
        <f t="shared" si="4"/>
        <v>0</v>
      </c>
      <c r="E48" s="70">
        <f t="shared" si="5"/>
        <v>0</v>
      </c>
      <c r="F48"/>
      <c r="G48"/>
    </row>
    <row r="49" spans="1:7" ht="12.75">
      <c r="A49" s="133"/>
      <c r="B49" s="134"/>
      <c r="C49" s="134"/>
      <c r="D49" s="164">
        <f t="shared" si="4"/>
        <v>0</v>
      </c>
      <c r="E49" s="70">
        <f t="shared" si="5"/>
        <v>0</v>
      </c>
      <c r="F49"/>
      <c r="G49"/>
    </row>
    <row r="50" spans="1:7" ht="12.75">
      <c r="A50" s="133"/>
      <c r="B50" s="134"/>
      <c r="C50" s="134"/>
      <c r="D50" s="164">
        <f t="shared" si="4"/>
        <v>0</v>
      </c>
      <c r="E50" s="70">
        <f t="shared" si="5"/>
        <v>0</v>
      </c>
      <c r="F50"/>
      <c r="G50"/>
    </row>
    <row r="51" spans="1:7" ht="12.75">
      <c r="A51" s="133"/>
      <c r="B51" s="134"/>
      <c r="C51" s="134"/>
      <c r="D51" s="164">
        <f t="shared" si="4"/>
        <v>0</v>
      </c>
      <c r="E51" s="70">
        <f t="shared" si="5"/>
        <v>0</v>
      </c>
      <c r="F51"/>
      <c r="G51"/>
    </row>
    <row r="52" spans="1:7" ht="12.75">
      <c r="A52" s="133"/>
      <c r="B52" s="134"/>
      <c r="C52" s="134"/>
      <c r="D52" s="164">
        <f t="shared" si="4"/>
        <v>0</v>
      </c>
      <c r="E52" s="70">
        <f t="shared" si="5"/>
        <v>0</v>
      </c>
      <c r="F52"/>
      <c r="G52"/>
    </row>
    <row r="53" spans="1:7" ht="12.75">
      <c r="A53" s="133"/>
      <c r="B53" s="134"/>
      <c r="C53" s="134"/>
      <c r="D53" s="164">
        <f t="shared" si="4"/>
        <v>0</v>
      </c>
      <c r="E53" s="70">
        <f t="shared" si="5"/>
        <v>0</v>
      </c>
      <c r="F53"/>
      <c r="G53"/>
    </row>
    <row r="54" spans="1:7" ht="12.75">
      <c r="A54" s="133"/>
      <c r="B54" s="134"/>
      <c r="C54" s="134"/>
      <c r="D54" s="164">
        <f t="shared" si="4"/>
        <v>0</v>
      </c>
      <c r="E54" s="70">
        <f t="shared" si="5"/>
        <v>0</v>
      </c>
      <c r="F54"/>
      <c r="G54"/>
    </row>
    <row r="55" spans="1:7" ht="12.75">
      <c r="A55" s="133"/>
      <c r="B55" s="134"/>
      <c r="C55" s="134"/>
      <c r="D55" s="164">
        <f t="shared" si="4"/>
        <v>0</v>
      </c>
      <c r="E55" s="70">
        <f t="shared" si="5"/>
        <v>0</v>
      </c>
      <c r="F55"/>
      <c r="G55"/>
    </row>
    <row r="56" spans="1:7" ht="12.75">
      <c r="A56" s="133"/>
      <c r="B56" s="134"/>
      <c r="C56" s="134"/>
      <c r="D56" s="164">
        <f t="shared" si="4"/>
        <v>0</v>
      </c>
      <c r="E56" s="70">
        <f t="shared" si="5"/>
        <v>0</v>
      </c>
      <c r="F56"/>
      <c r="G56"/>
    </row>
    <row r="57" spans="1:7" ht="12.75">
      <c r="A57" s="133"/>
      <c r="B57" s="134"/>
      <c r="C57" s="134"/>
      <c r="D57" s="164">
        <f t="shared" si="4"/>
        <v>0</v>
      </c>
      <c r="E57" s="70">
        <f t="shared" si="5"/>
        <v>0</v>
      </c>
      <c r="F57"/>
      <c r="G57"/>
    </row>
    <row r="58" spans="1:7" ht="12.75">
      <c r="A58" s="133"/>
      <c r="B58" s="134"/>
      <c r="C58" s="134"/>
      <c r="D58" s="164">
        <f t="shared" si="4"/>
        <v>0</v>
      </c>
      <c r="E58" s="70">
        <f t="shared" si="5"/>
        <v>0</v>
      </c>
      <c r="F58"/>
      <c r="G58"/>
    </row>
    <row r="59" spans="1:7" ht="12.75">
      <c r="A59" s="133"/>
      <c r="B59" s="134"/>
      <c r="C59" s="134"/>
      <c r="D59" s="164">
        <f t="shared" si="4"/>
        <v>0</v>
      </c>
      <c r="E59" s="70">
        <f t="shared" si="5"/>
        <v>0</v>
      </c>
      <c r="F59"/>
      <c r="G59"/>
    </row>
    <row r="60" spans="1:7" ht="12.75">
      <c r="A60" s="133"/>
      <c r="B60" s="134"/>
      <c r="C60" s="134"/>
      <c r="D60" s="164">
        <f t="shared" si="4"/>
        <v>0</v>
      </c>
      <c r="E60" s="70">
        <f t="shared" si="5"/>
        <v>0</v>
      </c>
      <c r="F60"/>
      <c r="G60"/>
    </row>
    <row r="61" spans="1:7" ht="12.75">
      <c r="A61" s="133"/>
      <c r="B61" s="134"/>
      <c r="C61" s="134"/>
      <c r="D61" s="164">
        <f t="shared" si="4"/>
        <v>0</v>
      </c>
      <c r="E61" s="70">
        <f t="shared" si="5"/>
        <v>0</v>
      </c>
      <c r="F61"/>
      <c r="G61"/>
    </row>
    <row r="62" spans="1:7" ht="12.75">
      <c r="A62" s="133"/>
      <c r="B62" s="134"/>
      <c r="C62" s="134"/>
      <c r="D62" s="164">
        <f t="shared" si="4"/>
        <v>0</v>
      </c>
      <c r="E62" s="70">
        <f t="shared" si="5"/>
        <v>0</v>
      </c>
      <c r="F62"/>
      <c r="G62"/>
    </row>
    <row r="63" spans="1:7" ht="12.75">
      <c r="A63" s="133"/>
      <c r="B63" s="134"/>
      <c r="C63" s="134"/>
      <c r="D63" s="164">
        <f t="shared" si="4"/>
        <v>0</v>
      </c>
      <c r="E63" s="70">
        <f t="shared" si="5"/>
        <v>0</v>
      </c>
      <c r="F63"/>
      <c r="G63"/>
    </row>
    <row r="64" spans="1:7" ht="12.75">
      <c r="A64" s="133"/>
      <c r="B64" s="134"/>
      <c r="C64" s="134"/>
      <c r="D64" s="164">
        <f t="shared" si="4"/>
        <v>0</v>
      </c>
      <c r="E64" s="70">
        <f t="shared" si="5"/>
        <v>0</v>
      </c>
      <c r="F64"/>
      <c r="G64"/>
    </row>
    <row r="65" spans="1:7" ht="12.75">
      <c r="A65" s="133"/>
      <c r="B65" s="134"/>
      <c r="C65" s="134"/>
      <c r="D65" s="164">
        <f t="shared" si="4"/>
        <v>0</v>
      </c>
      <c r="E65" s="70">
        <f t="shared" si="5"/>
        <v>0</v>
      </c>
      <c r="F65"/>
      <c r="G65"/>
    </row>
    <row r="66" spans="1:7" ht="12.75">
      <c r="A66" s="133"/>
      <c r="B66" s="134"/>
      <c r="C66" s="134"/>
      <c r="D66" s="164">
        <f t="shared" si="4"/>
        <v>0</v>
      </c>
      <c r="E66" s="70">
        <f t="shared" si="5"/>
        <v>0</v>
      </c>
      <c r="F66"/>
      <c r="G66"/>
    </row>
    <row r="67" spans="1:7" ht="12.75">
      <c r="A67" s="133"/>
      <c r="B67" s="134"/>
      <c r="C67" s="134"/>
      <c r="D67" s="164">
        <f t="shared" si="4"/>
        <v>0</v>
      </c>
      <c r="E67" s="70">
        <f t="shared" si="5"/>
        <v>0</v>
      </c>
      <c r="F67"/>
      <c r="G67"/>
    </row>
    <row r="68" spans="1:7" ht="12.75">
      <c r="A68" s="133"/>
      <c r="B68" s="134"/>
      <c r="C68" s="134"/>
      <c r="D68" s="164">
        <f t="shared" si="4"/>
        <v>0</v>
      </c>
      <c r="E68" s="70">
        <f t="shared" si="5"/>
        <v>0</v>
      </c>
      <c r="F68"/>
      <c r="G68"/>
    </row>
    <row r="69" spans="1:7" ht="12.75">
      <c r="A69" s="133"/>
      <c r="B69" s="134"/>
      <c r="C69" s="134"/>
      <c r="D69" s="164">
        <f t="shared" si="4"/>
        <v>0</v>
      </c>
      <c r="E69" s="70">
        <f t="shared" si="5"/>
        <v>0</v>
      </c>
      <c r="F69"/>
      <c r="G69"/>
    </row>
    <row r="70" spans="1:7" ht="12.75">
      <c r="A70" s="133"/>
      <c r="B70" s="134"/>
      <c r="C70" s="134"/>
      <c r="D70" s="164">
        <f t="shared" si="4"/>
        <v>0</v>
      </c>
      <c r="E70" s="70">
        <f t="shared" si="5"/>
        <v>0</v>
      </c>
      <c r="F70"/>
      <c r="G70"/>
    </row>
    <row r="71" spans="1:7" ht="12.75">
      <c r="A71" s="133"/>
      <c r="B71" s="134"/>
      <c r="C71" s="134"/>
      <c r="D71" s="164">
        <f t="shared" si="4"/>
        <v>0</v>
      </c>
      <c r="E71" s="70">
        <f t="shared" si="5"/>
        <v>0</v>
      </c>
      <c r="F71"/>
      <c r="G71"/>
    </row>
    <row r="72" spans="1:7" ht="12.75">
      <c r="A72" s="133"/>
      <c r="B72" s="134"/>
      <c r="C72" s="134"/>
      <c r="D72" s="164">
        <f t="shared" si="4"/>
        <v>0</v>
      </c>
      <c r="E72" s="70">
        <f t="shared" si="5"/>
        <v>0</v>
      </c>
      <c r="F72"/>
      <c r="G72"/>
    </row>
    <row r="73" spans="1:7" ht="12.75">
      <c r="A73" s="133"/>
      <c r="B73" s="134"/>
      <c r="C73" s="134"/>
      <c r="D73" s="164">
        <f t="shared" si="4"/>
        <v>0</v>
      </c>
      <c r="E73" s="70">
        <f t="shared" si="5"/>
        <v>0</v>
      </c>
      <c r="F73"/>
      <c r="G73"/>
    </row>
    <row r="74" spans="1:7" ht="12.75">
      <c r="A74" s="133"/>
      <c r="B74" s="134"/>
      <c r="C74" s="134"/>
      <c r="D74" s="164">
        <f t="shared" si="4"/>
        <v>0</v>
      </c>
      <c r="E74" s="70">
        <f t="shared" si="5"/>
        <v>0</v>
      </c>
      <c r="F74"/>
      <c r="G74"/>
    </row>
    <row r="75" spans="1:7" ht="12.75">
      <c r="A75" s="133"/>
      <c r="B75" s="134"/>
      <c r="C75" s="134"/>
      <c r="D75" s="164">
        <f aca="true" t="shared" si="6" ref="D75:D91">C75*$F$19</f>
        <v>0</v>
      </c>
      <c r="E75" s="70">
        <f t="shared" si="5"/>
        <v>0</v>
      </c>
      <c r="F75"/>
      <c r="G75"/>
    </row>
    <row r="76" spans="1:7" ht="12.75">
      <c r="A76" s="133"/>
      <c r="B76" s="134"/>
      <c r="C76" s="134"/>
      <c r="D76" s="164">
        <f t="shared" si="6"/>
        <v>0</v>
      </c>
      <c r="E76" s="70">
        <f t="shared" si="5"/>
        <v>0</v>
      </c>
      <c r="F76"/>
      <c r="G76"/>
    </row>
    <row r="77" spans="1:7" ht="12.75">
      <c r="A77" s="133"/>
      <c r="B77" s="134"/>
      <c r="C77" s="134"/>
      <c r="D77" s="164">
        <f t="shared" si="6"/>
        <v>0</v>
      </c>
      <c r="E77" s="70">
        <f t="shared" si="5"/>
        <v>0</v>
      </c>
      <c r="F77"/>
      <c r="G77"/>
    </row>
    <row r="78" spans="1:7" ht="12.75">
      <c r="A78" s="133"/>
      <c r="B78" s="134"/>
      <c r="C78" s="134"/>
      <c r="D78" s="164">
        <f t="shared" si="6"/>
        <v>0</v>
      </c>
      <c r="E78" s="70">
        <f t="shared" si="5"/>
        <v>0</v>
      </c>
      <c r="F78"/>
      <c r="G78"/>
    </row>
    <row r="79" spans="1:7" ht="12.75">
      <c r="A79" s="133"/>
      <c r="B79" s="134"/>
      <c r="C79" s="134"/>
      <c r="D79" s="164">
        <f t="shared" si="6"/>
        <v>0</v>
      </c>
      <c r="E79" s="70">
        <f t="shared" si="5"/>
        <v>0</v>
      </c>
      <c r="F79"/>
      <c r="G79"/>
    </row>
    <row r="80" spans="1:7" ht="12.75">
      <c r="A80" s="133"/>
      <c r="B80" s="134"/>
      <c r="C80" s="134"/>
      <c r="D80" s="164">
        <f t="shared" si="6"/>
        <v>0</v>
      </c>
      <c r="E80" s="70">
        <f t="shared" si="5"/>
        <v>0</v>
      </c>
      <c r="F80"/>
      <c r="G80"/>
    </row>
    <row r="81" spans="1:7" ht="12.75">
      <c r="A81" s="133"/>
      <c r="B81" s="134"/>
      <c r="C81" s="134"/>
      <c r="D81" s="164">
        <f t="shared" si="6"/>
        <v>0</v>
      </c>
      <c r="E81" s="70">
        <f t="shared" si="5"/>
        <v>0</v>
      </c>
      <c r="F81"/>
      <c r="G81"/>
    </row>
    <row r="82" spans="1:7" ht="12.75">
      <c r="A82" s="133"/>
      <c r="B82" s="134"/>
      <c r="C82" s="134"/>
      <c r="D82" s="164">
        <f t="shared" si="6"/>
        <v>0</v>
      </c>
      <c r="E82" s="70">
        <f t="shared" si="5"/>
        <v>0</v>
      </c>
      <c r="F82"/>
      <c r="G82"/>
    </row>
    <row r="83" spans="1:7" ht="12.75">
      <c r="A83" s="133"/>
      <c r="B83" s="134"/>
      <c r="C83" s="134"/>
      <c r="D83" s="164">
        <f t="shared" si="6"/>
        <v>0</v>
      </c>
      <c r="E83" s="70">
        <f t="shared" si="5"/>
        <v>0</v>
      </c>
      <c r="F83"/>
      <c r="G83"/>
    </row>
    <row r="84" spans="1:7" ht="12.75">
      <c r="A84" s="133"/>
      <c r="B84" s="134"/>
      <c r="C84" s="134"/>
      <c r="D84" s="164">
        <f t="shared" si="6"/>
        <v>0</v>
      </c>
      <c r="E84" s="70">
        <f t="shared" si="5"/>
        <v>0</v>
      </c>
      <c r="F84"/>
      <c r="G84"/>
    </row>
    <row r="85" spans="1:7" ht="12.75">
      <c r="A85" s="133"/>
      <c r="B85" s="134"/>
      <c r="C85" s="134"/>
      <c r="D85" s="164">
        <f t="shared" si="6"/>
        <v>0</v>
      </c>
      <c r="E85" s="70">
        <f t="shared" si="5"/>
        <v>0</v>
      </c>
      <c r="F85"/>
      <c r="G85"/>
    </row>
    <row r="86" spans="1:7" ht="12.75">
      <c r="A86" s="133"/>
      <c r="B86" s="134"/>
      <c r="C86" s="134"/>
      <c r="D86" s="164">
        <f t="shared" si="6"/>
        <v>0</v>
      </c>
      <c r="E86" s="70">
        <f t="shared" si="5"/>
        <v>0</v>
      </c>
      <c r="F86"/>
      <c r="G86"/>
    </row>
    <row r="87" spans="1:7" ht="12.75">
      <c r="A87" s="133"/>
      <c r="B87" s="134"/>
      <c r="C87" s="134"/>
      <c r="D87" s="164">
        <f t="shared" si="6"/>
        <v>0</v>
      </c>
      <c r="E87" s="70">
        <f t="shared" si="5"/>
        <v>0</v>
      </c>
      <c r="F87"/>
      <c r="G87"/>
    </row>
    <row r="88" spans="1:7" ht="12.75">
      <c r="A88" s="133"/>
      <c r="B88" s="134"/>
      <c r="C88" s="134"/>
      <c r="D88" s="164">
        <f t="shared" si="6"/>
        <v>0</v>
      </c>
      <c r="E88" s="70">
        <f t="shared" si="5"/>
        <v>0</v>
      </c>
      <c r="F88"/>
      <c r="G88"/>
    </row>
    <row r="89" spans="1:7" ht="12.75">
      <c r="A89" s="133"/>
      <c r="B89" s="134"/>
      <c r="C89" s="134"/>
      <c r="D89" s="164">
        <f t="shared" si="6"/>
        <v>0</v>
      </c>
      <c r="E89" s="70">
        <f t="shared" si="5"/>
        <v>0</v>
      </c>
      <c r="F89"/>
      <c r="G89"/>
    </row>
    <row r="90" spans="1:7" ht="12.75">
      <c r="A90" s="133"/>
      <c r="B90" s="134"/>
      <c r="C90" s="134"/>
      <c r="D90" s="164">
        <f t="shared" si="6"/>
        <v>0</v>
      </c>
      <c r="E90" s="70">
        <f t="shared" si="5"/>
        <v>0</v>
      </c>
      <c r="F90"/>
      <c r="G90"/>
    </row>
    <row r="91" spans="1:7" ht="12.75">
      <c r="A91" s="133"/>
      <c r="B91" s="134"/>
      <c r="C91" s="134"/>
      <c r="D91" s="164">
        <f t="shared" si="6"/>
        <v>0</v>
      </c>
      <c r="E91" s="70">
        <f t="shared" si="5"/>
        <v>0</v>
      </c>
      <c r="F91"/>
      <c r="G91"/>
    </row>
    <row r="92" spans="1:7" ht="12.75">
      <c r="A92" s="135"/>
      <c r="B92" s="136"/>
      <c r="C92" s="136"/>
      <c r="D92" s="167">
        <f>C92*$F$19</f>
        <v>0</v>
      </c>
      <c r="E92" s="71">
        <f>D92*B92*12</f>
        <v>0</v>
      </c>
      <c r="F92"/>
      <c r="G92"/>
    </row>
    <row r="93" spans="1:7" ht="15.75" customHeight="1">
      <c r="A93" s="74" t="s">
        <v>4</v>
      </c>
      <c r="B93" s="73">
        <f>SUM(B43:B92)</f>
        <v>0</v>
      </c>
      <c r="C93" s="73"/>
      <c r="D93" s="165"/>
      <c r="E93" s="75">
        <f>SUM(E43:E92)</f>
        <v>0</v>
      </c>
      <c r="F93"/>
      <c r="G93"/>
    </row>
    <row r="94" spans="4:7" ht="12.75">
      <c r="D94" s="24"/>
      <c r="F94"/>
      <c r="G94"/>
    </row>
    <row r="95" spans="4:7" ht="12.75">
      <c r="D95" s="24"/>
      <c r="F95"/>
      <c r="G95"/>
    </row>
    <row r="96" spans="4:7" ht="12.75">
      <c r="D96" s="24"/>
      <c r="F96"/>
      <c r="G96"/>
    </row>
    <row r="97" spans="4:7" ht="12.75">
      <c r="D97" s="24"/>
      <c r="F97"/>
      <c r="G97"/>
    </row>
    <row r="98" spans="4:7" ht="12.75">
      <c r="D98" s="24"/>
      <c r="F98"/>
      <c r="G98"/>
    </row>
    <row r="99" spans="4:7" ht="12.75">
      <c r="D99" s="24"/>
      <c r="F99"/>
      <c r="G99"/>
    </row>
    <row r="100" spans="4:7" ht="12.75">
      <c r="D100" s="24"/>
      <c r="F100"/>
      <c r="G100"/>
    </row>
    <row r="101" spans="4:7" ht="12.75">
      <c r="D101" s="24"/>
      <c r="F101"/>
      <c r="G101"/>
    </row>
    <row r="102" spans="4:7" ht="12.75">
      <c r="D102" s="24"/>
      <c r="F102"/>
      <c r="G102"/>
    </row>
    <row r="103" spans="4:7" ht="12.75">
      <c r="D103" s="24"/>
      <c r="F103"/>
      <c r="G103"/>
    </row>
    <row r="104" spans="4:7" ht="12.75">
      <c r="D104" s="24"/>
      <c r="F104"/>
      <c r="G104"/>
    </row>
    <row r="105" spans="4:7" ht="12.75">
      <c r="D105" s="24"/>
      <c r="F105"/>
      <c r="G105"/>
    </row>
    <row r="106" spans="4:7" ht="12.75">
      <c r="D106" s="24"/>
      <c r="F106"/>
      <c r="G106"/>
    </row>
    <row r="107" spans="4:7" ht="12.75">
      <c r="D107" s="24"/>
      <c r="F107"/>
      <c r="G107"/>
    </row>
    <row r="108" spans="4:7" ht="12.75">
      <c r="D108" s="24"/>
      <c r="F108"/>
      <c r="G108"/>
    </row>
    <row r="109" spans="4:7" ht="12.75">
      <c r="D109" s="24"/>
      <c r="F109"/>
      <c r="G109"/>
    </row>
    <row r="110" ht="12.75">
      <c r="D110" s="24"/>
    </row>
    <row r="111" ht="12.75">
      <c r="D111" s="24"/>
    </row>
    <row r="112" ht="12.75">
      <c r="D112" s="24"/>
    </row>
    <row r="113" ht="12.75">
      <c r="D113" s="24"/>
    </row>
    <row r="114" ht="12.75">
      <c r="D114" s="24"/>
    </row>
    <row r="115" ht="12.75">
      <c r="D115" s="24"/>
    </row>
    <row r="116" ht="12.75">
      <c r="D116" s="24"/>
    </row>
    <row r="117" ht="12.75">
      <c r="D117" s="24"/>
    </row>
    <row r="118" ht="12.75">
      <c r="D118" s="24"/>
    </row>
    <row r="119" ht="12.75">
      <c r="D119" s="24"/>
    </row>
    <row r="120" ht="12.75">
      <c r="D120" s="24"/>
    </row>
    <row r="121" ht="12.75">
      <c r="D121" s="24"/>
    </row>
    <row r="122" ht="12.75">
      <c r="D122" s="24"/>
    </row>
    <row r="123" ht="12.75">
      <c r="D123" s="24"/>
    </row>
    <row r="124" ht="12.75">
      <c r="D124" s="24"/>
    </row>
    <row r="125" ht="12.75">
      <c r="D125" s="24"/>
    </row>
    <row r="126" ht="12.75">
      <c r="D126" s="24"/>
    </row>
    <row r="127" ht="12.75">
      <c r="D127" s="24"/>
    </row>
    <row r="128" ht="12.75">
      <c r="D128" s="24"/>
    </row>
    <row r="129" ht="12.75">
      <c r="D129" s="24"/>
    </row>
    <row r="130" ht="12.75">
      <c r="D130" s="24"/>
    </row>
    <row r="131" ht="12.75">
      <c r="D131" s="24"/>
    </row>
    <row r="132" ht="12.75">
      <c r="D132" s="24"/>
    </row>
    <row r="133" ht="12.75">
      <c r="D133" s="24"/>
    </row>
    <row r="134" ht="12.75">
      <c r="D134" s="24"/>
    </row>
    <row r="135" ht="12.75">
      <c r="D135" s="24"/>
    </row>
    <row r="136" ht="12.75">
      <c r="D136" s="24"/>
    </row>
    <row r="137" ht="12.75">
      <c r="D137" s="24"/>
    </row>
    <row r="138" ht="12.75">
      <c r="D138" s="24"/>
    </row>
    <row r="139" ht="12.75">
      <c r="D139" s="24"/>
    </row>
    <row r="140" ht="12.75">
      <c r="D140" s="24"/>
    </row>
    <row r="141" ht="12.75">
      <c r="D141" s="24"/>
    </row>
    <row r="142" ht="12.75">
      <c r="D142" s="24"/>
    </row>
    <row r="143" ht="12.75">
      <c r="D143" s="24"/>
    </row>
    <row r="144" ht="12.75">
      <c r="D144" s="24"/>
    </row>
    <row r="145" ht="12.75">
      <c r="D145" s="24"/>
    </row>
    <row r="146" ht="12.75">
      <c r="D146" s="24"/>
    </row>
    <row r="147" ht="12.75">
      <c r="D147" s="24"/>
    </row>
    <row r="148" ht="12.75">
      <c r="D148" s="24"/>
    </row>
    <row r="149" ht="12.75">
      <c r="D149" s="24"/>
    </row>
    <row r="150" ht="12.75">
      <c r="D150" s="24"/>
    </row>
    <row r="151" ht="12.75">
      <c r="D151" s="24"/>
    </row>
    <row r="152" ht="12.75">
      <c r="D152" s="24"/>
    </row>
    <row r="153" ht="12.75">
      <c r="D153" s="24"/>
    </row>
    <row r="154" ht="12.75">
      <c r="D154" s="24"/>
    </row>
    <row r="155" ht="12.75">
      <c r="D155" s="24"/>
    </row>
    <row r="156" ht="12.75">
      <c r="D156" s="24"/>
    </row>
    <row r="157" ht="12.75">
      <c r="D157" s="24"/>
    </row>
    <row r="158" ht="12.75">
      <c r="D158" s="24"/>
    </row>
    <row r="159" ht="12.75">
      <c r="D159" s="24"/>
    </row>
    <row r="160" ht="12.75">
      <c r="D160" s="24"/>
    </row>
    <row r="161" ht="12.75">
      <c r="D161" s="24"/>
    </row>
    <row r="162" ht="12.75">
      <c r="D162" s="24"/>
    </row>
    <row r="163" ht="12.75">
      <c r="D163" s="24"/>
    </row>
    <row r="164" ht="12.75">
      <c r="D164" s="24"/>
    </row>
    <row r="165" ht="12.75">
      <c r="D165" s="24"/>
    </row>
    <row r="166" ht="12.75">
      <c r="D166" s="24"/>
    </row>
    <row r="167" ht="12.75">
      <c r="D167" s="24"/>
    </row>
    <row r="168" ht="12.75">
      <c r="D168" s="24"/>
    </row>
    <row r="169" ht="12.75">
      <c r="D169" s="24"/>
    </row>
    <row r="170" ht="12.75">
      <c r="D170" s="24"/>
    </row>
    <row r="171" ht="12.75">
      <c r="D171" s="24"/>
    </row>
    <row r="172" ht="12.75">
      <c r="D172" s="24"/>
    </row>
    <row r="173" ht="12.75">
      <c r="D173" s="24"/>
    </row>
    <row r="174" ht="12.75">
      <c r="D174" s="24"/>
    </row>
    <row r="175" ht="12.75">
      <c r="D175" s="24"/>
    </row>
    <row r="176" ht="12.75">
      <c r="D176" s="24"/>
    </row>
    <row r="177" ht="12.75">
      <c r="D177" s="24"/>
    </row>
    <row r="178" ht="12.75">
      <c r="D178" s="24"/>
    </row>
    <row r="179" ht="12.75">
      <c r="D179" s="24"/>
    </row>
    <row r="180" ht="12.75">
      <c r="D180" s="24"/>
    </row>
    <row r="181" ht="12.75">
      <c r="D181" s="24"/>
    </row>
    <row r="182" ht="12.75">
      <c r="D182" s="24"/>
    </row>
    <row r="183" ht="12.75">
      <c r="D183" s="24"/>
    </row>
    <row r="184" ht="12.75">
      <c r="D184" s="24"/>
    </row>
    <row r="185" ht="12.75">
      <c r="D185" s="24"/>
    </row>
    <row r="186" ht="12.75">
      <c r="D186" s="24"/>
    </row>
    <row r="187" ht="12.75">
      <c r="D187" s="24"/>
    </row>
    <row r="188" ht="12.75">
      <c r="D188" s="24"/>
    </row>
    <row r="189" ht="12.75">
      <c r="D189" s="24"/>
    </row>
    <row r="190" ht="12.75">
      <c r="D190" s="24"/>
    </row>
    <row r="191" ht="12.75">
      <c r="D191" s="24"/>
    </row>
    <row r="192" ht="12.75">
      <c r="D192" s="24"/>
    </row>
    <row r="193" ht="12.75">
      <c r="D193" s="24"/>
    </row>
    <row r="194" ht="12.75">
      <c r="D194" s="24"/>
    </row>
    <row r="195" ht="12.75">
      <c r="D195" s="24"/>
    </row>
    <row r="196" ht="12.75">
      <c r="D196" s="24"/>
    </row>
    <row r="197" ht="12.75">
      <c r="D197" s="24"/>
    </row>
    <row r="198" ht="12.75">
      <c r="D198" s="24"/>
    </row>
    <row r="199" ht="12.75">
      <c r="D199" s="24"/>
    </row>
    <row r="200" ht="12.75">
      <c r="D200" s="24"/>
    </row>
    <row r="201" ht="12.75">
      <c r="D201" s="24"/>
    </row>
    <row r="202" ht="12.75">
      <c r="D202" s="24"/>
    </row>
    <row r="203" ht="12.75">
      <c r="D203" s="24"/>
    </row>
    <row r="204" ht="12.75">
      <c r="D204" s="24"/>
    </row>
    <row r="205" ht="12.75">
      <c r="D205" s="24"/>
    </row>
    <row r="206" ht="12.75">
      <c r="D206" s="24"/>
    </row>
    <row r="207" ht="12.75">
      <c r="D207" s="24"/>
    </row>
    <row r="208" ht="12.75">
      <c r="D208" s="24"/>
    </row>
    <row r="209" ht="12.75">
      <c r="D209" s="24"/>
    </row>
    <row r="210" ht="12.75">
      <c r="D210" s="24"/>
    </row>
    <row r="211" ht="12.75">
      <c r="D211" s="24"/>
    </row>
    <row r="212" ht="12.75">
      <c r="D212" s="24"/>
    </row>
    <row r="213" ht="12.75">
      <c r="D213" s="24"/>
    </row>
    <row r="214" ht="12.75">
      <c r="D214" s="24"/>
    </row>
    <row r="215" ht="12.75">
      <c r="D215" s="24"/>
    </row>
    <row r="216" ht="12.75">
      <c r="D216" s="24"/>
    </row>
    <row r="217" ht="12.75">
      <c r="D217" s="24"/>
    </row>
    <row r="218" ht="12.75">
      <c r="D218" s="24"/>
    </row>
    <row r="219" ht="12.75">
      <c r="D219" s="24"/>
    </row>
    <row r="220" ht="12.75">
      <c r="D220" s="24"/>
    </row>
    <row r="221" ht="12.75">
      <c r="D221" s="24"/>
    </row>
    <row r="222" ht="12.75">
      <c r="D222" s="24"/>
    </row>
    <row r="223" ht="12.75">
      <c r="D223" s="24"/>
    </row>
    <row r="224" ht="12.75">
      <c r="D224" s="24"/>
    </row>
    <row r="225" ht="12.75">
      <c r="D225" s="24"/>
    </row>
    <row r="226" ht="12.75">
      <c r="D226" s="24"/>
    </row>
    <row r="227" ht="12.75">
      <c r="D227" s="24"/>
    </row>
    <row r="228" ht="12.75">
      <c r="D228" s="24"/>
    </row>
  </sheetData>
  <sheetProtection sheet="1" objects="1" scenarios="1"/>
  <mergeCells count="2">
    <mergeCell ref="D12:E12"/>
    <mergeCell ref="A1:G1"/>
  </mergeCells>
  <printOptions/>
  <pageMargins left="0.75" right="0.75" top="1" bottom="1" header="0.5" footer="0.5"/>
  <pageSetup horizontalDpi="600" verticalDpi="600" orientation="portrait" scale="89" r:id="rId1"/>
  <headerFooter alignWithMargins="0">
    <oddFooter>&amp;LMarket Rents&amp;RPage 4</oddFooter>
  </headerFooter>
  <rowBreaks count="1" manualBreakCount="1">
    <brk id="3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A1" sqref="A1:F1"/>
    </sheetView>
  </sheetViews>
  <sheetFormatPr defaultColWidth="9.140625" defaultRowHeight="12.75"/>
  <cols>
    <col min="1" max="1" width="67.421875" style="0" customWidth="1"/>
    <col min="2" max="2" width="0" style="0" hidden="1" customWidth="1"/>
    <col min="3" max="3" width="0.42578125" style="0" customWidth="1"/>
    <col min="4" max="4" width="7.7109375" style="157" customWidth="1"/>
    <col min="5" max="5" width="14.7109375" style="4" customWidth="1"/>
    <col min="6" max="6" width="16.7109375" style="0" customWidth="1"/>
    <col min="7" max="7" width="13.421875" style="0" customWidth="1"/>
  </cols>
  <sheetData>
    <row r="1" spans="1:6" s="24" customFormat="1" ht="18">
      <c r="A1" s="193" t="s">
        <v>200</v>
      </c>
      <c r="B1" s="193"/>
      <c r="C1" s="193"/>
      <c r="D1" s="193"/>
      <c r="E1" s="193"/>
      <c r="F1" s="193"/>
    </row>
    <row r="2" ht="12.75">
      <c r="E2" s="23"/>
    </row>
    <row r="3" spans="1:5" ht="12.75">
      <c r="A3" s="2"/>
      <c r="E3" s="23"/>
    </row>
    <row r="4" spans="1:5" ht="36">
      <c r="A4" s="155" t="s">
        <v>163</v>
      </c>
      <c r="B4" s="101"/>
      <c r="C4" s="101"/>
      <c r="D4" s="116" t="s">
        <v>158</v>
      </c>
      <c r="E4" s="102" t="s">
        <v>157</v>
      </c>
    </row>
    <row r="5" spans="1:6" ht="15.75" customHeight="1">
      <c r="A5" s="158" t="s">
        <v>190</v>
      </c>
      <c r="B5" s="103"/>
      <c r="C5" s="103"/>
      <c r="D5" s="161">
        <v>1221</v>
      </c>
      <c r="E5" s="114"/>
      <c r="F5" s="92"/>
    </row>
    <row r="6" spans="1:6" s="44" customFormat="1" ht="17.25" customHeight="1">
      <c r="A6" s="159" t="s">
        <v>188</v>
      </c>
      <c r="B6" s="104"/>
      <c r="C6" s="104"/>
      <c r="D6" s="162">
        <v>1220</v>
      </c>
      <c r="E6" s="115"/>
      <c r="F6" s="109"/>
    </row>
    <row r="7" spans="1:6" ht="15.75" customHeight="1">
      <c r="A7" s="158" t="s">
        <v>191</v>
      </c>
      <c r="B7" s="104"/>
      <c r="C7" s="104"/>
      <c r="D7" s="161">
        <v>1222</v>
      </c>
      <c r="E7" s="112"/>
      <c r="F7" s="92"/>
    </row>
    <row r="8" spans="1:6" ht="17.25" customHeight="1">
      <c r="A8" s="158" t="s">
        <v>195</v>
      </c>
      <c r="B8" s="104"/>
      <c r="C8" s="104"/>
      <c r="D8" s="161">
        <v>1223</v>
      </c>
      <c r="E8" s="138" t="e">
        <f>E6*E5/E7</f>
        <v>#DIV/0!</v>
      </c>
      <c r="F8" s="110"/>
    </row>
    <row r="9" spans="1:6" ht="18.75" customHeight="1">
      <c r="A9" s="158" t="s">
        <v>196</v>
      </c>
      <c r="B9" s="104"/>
      <c r="C9" s="104"/>
      <c r="D9" s="161">
        <v>1224</v>
      </c>
      <c r="E9" s="105" t="e">
        <f>+E7*E8</f>
        <v>#DIV/0!</v>
      </c>
      <c r="F9" s="92"/>
    </row>
    <row r="10" spans="1:6" ht="18" customHeight="1">
      <c r="A10" s="158" t="s">
        <v>192</v>
      </c>
      <c r="B10" s="104"/>
      <c r="C10" s="104"/>
      <c r="D10" s="161">
        <v>1226</v>
      </c>
      <c r="E10" s="105">
        <f>+Benchmarks!F9</f>
        <v>0</v>
      </c>
      <c r="F10" s="92"/>
    </row>
    <row r="11" spans="1:6" ht="20.25" customHeight="1">
      <c r="A11" s="158" t="s">
        <v>189</v>
      </c>
      <c r="B11" s="104"/>
      <c r="C11" s="104"/>
      <c r="D11" s="161">
        <v>1227</v>
      </c>
      <c r="E11" s="105" t="e">
        <f>E9-E10</f>
        <v>#DIV/0!</v>
      </c>
      <c r="F11" s="92"/>
    </row>
    <row r="12" spans="1:6" ht="18.75" customHeight="1">
      <c r="A12" s="160" t="s">
        <v>32</v>
      </c>
      <c r="B12" s="104"/>
      <c r="C12" s="104"/>
      <c r="D12" s="161"/>
      <c r="E12" s="113" t="e">
        <f>Benchmarks!F17</f>
        <v>#DIV/0!</v>
      </c>
      <c r="F12" s="92"/>
    </row>
    <row r="13" spans="1:6" ht="18" customHeight="1">
      <c r="A13" s="158" t="s">
        <v>162</v>
      </c>
      <c r="B13" s="106"/>
      <c r="C13" s="104"/>
      <c r="D13" s="161"/>
      <c r="E13" s="113" t="e">
        <f>1-E12</f>
        <v>#DIV/0!</v>
      </c>
      <c r="F13" s="92"/>
    </row>
    <row r="14" spans="1:6" ht="25.5" customHeight="1">
      <c r="A14" s="156" t="s">
        <v>194</v>
      </c>
      <c r="B14" s="107"/>
      <c r="C14" s="106"/>
      <c r="D14" s="163">
        <v>1230</v>
      </c>
      <c r="E14" s="108" t="e">
        <f>E11*E13</f>
        <v>#DIV/0!</v>
      </c>
      <c r="F14" s="92"/>
    </row>
  </sheetData>
  <sheetProtection sheet="1" objects="1" scenarios="1"/>
  <mergeCells count="1">
    <mergeCell ref="A1:F1"/>
  </mergeCells>
  <printOptions/>
  <pageMargins left="0.75" right="0.75" top="1" bottom="1" header="0.5" footer="0.5"/>
  <pageSetup horizontalDpi="600" verticalDpi="600" orientation="portrait" r:id="rId1"/>
  <headerFooter alignWithMargins="0">
    <oddFooter>&amp;LMandatory Payment&amp;RPage 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18"/>
  <sheetViews>
    <sheetView workbookViewId="0" topLeftCell="A1">
      <selection activeCell="F5" sqref="F5"/>
    </sheetView>
  </sheetViews>
  <sheetFormatPr defaultColWidth="9.140625" defaultRowHeight="12.75"/>
  <cols>
    <col min="1" max="1" width="4.8515625" style="8" customWidth="1"/>
    <col min="2" max="4" width="9.140625" style="6" customWidth="1"/>
    <col min="5" max="5" width="19.28125" style="6" customWidth="1"/>
    <col min="6" max="6" width="12.7109375" style="6" bestFit="1" customWidth="1"/>
    <col min="7" max="16384" width="9.140625" style="6" customWidth="1"/>
  </cols>
  <sheetData>
    <row r="1" spans="1:6" ht="15.75">
      <c r="A1" s="196" t="s">
        <v>5</v>
      </c>
      <c r="B1" s="196"/>
      <c r="C1" s="196"/>
      <c r="D1" s="196"/>
      <c r="E1" s="196"/>
      <c r="F1" s="196"/>
    </row>
    <row r="2" ht="15">
      <c r="A2" s="9"/>
    </row>
    <row r="3" spans="1:6" ht="15.75" thickBot="1">
      <c r="A3" s="194"/>
      <c r="B3" s="194"/>
      <c r="C3" s="195"/>
      <c r="D3" s="195"/>
      <c r="E3" s="195"/>
      <c r="F3" s="195"/>
    </row>
    <row r="4" spans="1:6" s="27" customFormat="1" ht="30">
      <c r="A4" s="26"/>
      <c r="F4" s="7" t="s">
        <v>6</v>
      </c>
    </row>
    <row r="5" spans="1:6" ht="14.25">
      <c r="A5" s="59" t="s">
        <v>7</v>
      </c>
      <c r="B5" s="60" t="s">
        <v>8</v>
      </c>
      <c r="C5" s="61"/>
      <c r="D5" s="61"/>
      <c r="E5" s="61"/>
      <c r="F5" s="139"/>
    </row>
    <row r="6" spans="1:6" ht="14.25">
      <c r="A6" s="62" t="s">
        <v>9</v>
      </c>
      <c r="B6" s="10" t="s">
        <v>10</v>
      </c>
      <c r="C6" s="16"/>
      <c r="D6" s="16"/>
      <c r="E6" s="16"/>
      <c r="F6" s="140"/>
    </row>
    <row r="7" spans="1:6" ht="14.25">
      <c r="A7" s="62" t="s">
        <v>11</v>
      </c>
      <c r="B7" s="17" t="s">
        <v>12</v>
      </c>
      <c r="C7" s="16"/>
      <c r="D7" s="16"/>
      <c r="E7" s="16"/>
      <c r="F7" s="68">
        <f>+F5-F6</f>
        <v>0</v>
      </c>
    </row>
    <row r="8" spans="1:6" ht="14.25">
      <c r="A8" s="62" t="s">
        <v>13</v>
      </c>
      <c r="B8" s="17" t="s">
        <v>14</v>
      </c>
      <c r="C8" s="16"/>
      <c r="D8" s="16"/>
      <c r="E8" s="16"/>
      <c r="F8" s="141"/>
    </row>
    <row r="9" spans="1:6" ht="14.25">
      <c r="A9" s="63" t="s">
        <v>15</v>
      </c>
      <c r="B9" s="18" t="s">
        <v>16</v>
      </c>
      <c r="C9" s="16"/>
      <c r="D9" s="16"/>
      <c r="E9" s="16"/>
      <c r="F9" s="37">
        <f>+F7+F8</f>
        <v>0</v>
      </c>
    </row>
    <row r="10" spans="1:6" ht="14.25">
      <c r="A10" s="62" t="s">
        <v>17</v>
      </c>
      <c r="B10" s="17" t="s">
        <v>18</v>
      </c>
      <c r="C10" s="16"/>
      <c r="D10" s="16"/>
      <c r="E10" s="16"/>
      <c r="F10" s="141"/>
    </row>
    <row r="11" spans="1:6" ht="14.25">
      <c r="A11" s="64" t="s">
        <v>19</v>
      </c>
      <c r="B11" s="19" t="s">
        <v>20</v>
      </c>
      <c r="C11" s="16"/>
      <c r="D11" s="16"/>
      <c r="E11" s="16"/>
      <c r="F11" s="141"/>
    </row>
    <row r="12" spans="1:6" ht="14.25">
      <c r="A12" s="64" t="s">
        <v>21</v>
      </c>
      <c r="B12" s="19" t="s">
        <v>22</v>
      </c>
      <c r="C12" s="16"/>
      <c r="D12" s="16"/>
      <c r="E12" s="16"/>
      <c r="F12" s="141"/>
    </row>
    <row r="13" spans="1:6" ht="14.25">
      <c r="A13" s="64" t="s">
        <v>23</v>
      </c>
      <c r="B13" s="19" t="s">
        <v>24</v>
      </c>
      <c r="C13" s="16"/>
      <c r="D13" s="16"/>
      <c r="E13" s="16"/>
      <c r="F13" s="141"/>
    </row>
    <row r="14" spans="1:6" ht="14.25">
      <c r="A14" s="62" t="s">
        <v>25</v>
      </c>
      <c r="B14" s="17" t="s">
        <v>26</v>
      </c>
      <c r="C14" s="16"/>
      <c r="D14" s="16"/>
      <c r="E14" s="16"/>
      <c r="F14" s="141"/>
    </row>
    <row r="15" spans="1:6" ht="14.25">
      <c r="A15" s="63" t="s">
        <v>27</v>
      </c>
      <c r="B15" s="18" t="s">
        <v>28</v>
      </c>
      <c r="C15" s="16"/>
      <c r="D15" s="16"/>
      <c r="E15" s="16"/>
      <c r="F15" s="13">
        <f>SUM(F10:F14)</f>
        <v>0</v>
      </c>
    </row>
    <row r="16" spans="1:6" ht="14.25">
      <c r="A16" s="63" t="s">
        <v>29</v>
      </c>
      <c r="B16" s="11" t="s">
        <v>30</v>
      </c>
      <c r="C16" s="12"/>
      <c r="D16" s="12"/>
      <c r="E16" s="12"/>
      <c r="F16" s="13">
        <f>+(F9-F15)</f>
        <v>0</v>
      </c>
    </row>
    <row r="17" spans="1:6" ht="14.25">
      <c r="A17" s="62" t="s">
        <v>31</v>
      </c>
      <c r="B17" s="10" t="s">
        <v>32</v>
      </c>
      <c r="C17" s="16"/>
      <c r="D17" s="16"/>
      <c r="E17" s="16"/>
      <c r="F17" s="14" t="e">
        <f>+F15/F9</f>
        <v>#DIV/0!</v>
      </c>
    </row>
    <row r="18" spans="1:6" ht="14.25">
      <c r="A18" s="65" t="s">
        <v>33</v>
      </c>
      <c r="B18" s="66" t="s">
        <v>161</v>
      </c>
      <c r="C18" s="67"/>
      <c r="D18" s="67"/>
      <c r="E18" s="67"/>
      <c r="F18" s="15" t="e">
        <f>1-F17</f>
        <v>#DIV/0!</v>
      </c>
    </row>
  </sheetData>
  <sheetProtection sheet="1" objects="1" scenarios="1"/>
  <mergeCells count="3">
    <mergeCell ref="A3:B3"/>
    <mergeCell ref="C3:F3"/>
    <mergeCell ref="A1:F1"/>
  </mergeCells>
  <printOptions/>
  <pageMargins left="0.75" right="0.75" top="1" bottom="1" header="0.5" footer="0.5"/>
  <pageSetup horizontalDpi="600" verticalDpi="600" orientation="portrait" r:id="rId1"/>
  <headerFooter alignWithMargins="0">
    <oddFooter>&amp;LBenchmarks&amp;RPage 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clawren</dc:creator>
  <cp:keywords/>
  <dc:description/>
  <cp:lastModifiedBy> </cp:lastModifiedBy>
  <cp:lastPrinted>2005-09-20T18:08:51Z</cp:lastPrinted>
  <dcterms:created xsi:type="dcterms:W3CDTF">2005-08-11T17:15:02Z</dcterms:created>
  <dcterms:modified xsi:type="dcterms:W3CDTF">2005-09-29T08:14:16Z</dcterms:modified>
  <cp:category/>
  <cp:version/>
  <cp:contentType/>
  <cp:contentStatus/>
</cp:coreProperties>
</file>